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Cust_Prgm\Workpaper Repository (Permanent)\WPSCGREHC161128A_Efficient Fan Controller for Residential Furnaces\"/>
    </mc:Choice>
  </mc:AlternateContent>
  <bookViews>
    <workbookView xWindow="612" yWindow="240" windowWidth="13596" windowHeight="11016"/>
  </bookViews>
  <sheets>
    <sheet name="Savings &amp; Thermostat Weighting" sheetId="1" r:id="rId1"/>
    <sheet name="DEER Thermostat Weights" sheetId="2" r:id="rId2"/>
  </sheets>
  <calcPr calcId="171027"/>
</workbook>
</file>

<file path=xl/calcChain.xml><?xml version="1.0" encoding="utf-8"?>
<calcChain xmlns="http://schemas.openxmlformats.org/spreadsheetml/2006/main">
  <c r="B360" i="2" l="1"/>
  <c r="F360" i="2" s="1"/>
  <c r="B359" i="2"/>
  <c r="F359" i="2" s="1"/>
  <c r="Q358" i="2"/>
  <c r="P358" i="2"/>
  <c r="O358" i="2"/>
  <c r="F358" i="2"/>
  <c r="C358" i="2"/>
  <c r="B358" i="2"/>
  <c r="Q357" i="2"/>
  <c r="P357" i="2"/>
  <c r="O357" i="2"/>
  <c r="C357" i="2"/>
  <c r="B357" i="2"/>
  <c r="Q356" i="2"/>
  <c r="P356" i="2"/>
  <c r="O356" i="2"/>
  <c r="F356" i="2"/>
  <c r="C356" i="2"/>
  <c r="B356" i="2"/>
  <c r="Q355" i="2"/>
  <c r="P355" i="2"/>
  <c r="O355" i="2"/>
  <c r="C355" i="2"/>
  <c r="B355" i="2"/>
  <c r="Q354" i="2"/>
  <c r="P354" i="2"/>
  <c r="O354" i="2"/>
  <c r="C354" i="2"/>
  <c r="B354" i="2"/>
  <c r="F354" i="2" s="1"/>
  <c r="Q353" i="2"/>
  <c r="P353" i="2"/>
  <c r="O353" i="2"/>
  <c r="C353" i="2"/>
  <c r="B353" i="2"/>
  <c r="Q352" i="2"/>
  <c r="P352" i="2"/>
  <c r="O352" i="2"/>
  <c r="C352" i="2"/>
  <c r="B352" i="2"/>
  <c r="F352" i="2" s="1"/>
  <c r="Q351" i="2"/>
  <c r="P351" i="2"/>
  <c r="O351" i="2"/>
  <c r="C351" i="2"/>
  <c r="B351" i="2"/>
  <c r="Q350" i="2"/>
  <c r="P350" i="2"/>
  <c r="O350" i="2"/>
  <c r="F350" i="2"/>
  <c r="C350" i="2"/>
  <c r="B350" i="2"/>
  <c r="Q349" i="2"/>
  <c r="P349" i="2"/>
  <c r="O349" i="2"/>
  <c r="C349" i="2"/>
  <c r="B349" i="2"/>
  <c r="Q348" i="2"/>
  <c r="P348" i="2"/>
  <c r="O348" i="2"/>
  <c r="F348" i="2"/>
  <c r="C348" i="2"/>
  <c r="B348" i="2"/>
  <c r="Q347" i="2"/>
  <c r="P347" i="2"/>
  <c r="O347" i="2"/>
  <c r="C347" i="2"/>
  <c r="B347" i="2"/>
  <c r="Q346" i="2"/>
  <c r="P346" i="2"/>
  <c r="O346" i="2"/>
  <c r="C346" i="2"/>
  <c r="B346" i="2"/>
  <c r="F346" i="2" s="1"/>
  <c r="Q345" i="2"/>
  <c r="P345" i="2"/>
  <c r="O345" i="2"/>
  <c r="C345" i="2"/>
  <c r="B345" i="2"/>
  <c r="Q344" i="2"/>
  <c r="P344" i="2"/>
  <c r="O344" i="2"/>
  <c r="C344" i="2"/>
  <c r="B344" i="2"/>
  <c r="F344" i="2" s="1"/>
  <c r="Q343" i="2"/>
  <c r="P343" i="2"/>
  <c r="O343" i="2"/>
  <c r="C343" i="2"/>
  <c r="B343" i="2"/>
  <c r="Q342" i="2"/>
  <c r="P342" i="2"/>
  <c r="O342" i="2"/>
  <c r="F342" i="2"/>
  <c r="C342" i="2"/>
  <c r="B342" i="2"/>
  <c r="Q341" i="2"/>
  <c r="P341" i="2"/>
  <c r="O341" i="2"/>
  <c r="C341" i="2"/>
  <c r="B341" i="2"/>
  <c r="Q340" i="2"/>
  <c r="P340" i="2"/>
  <c r="O340" i="2"/>
  <c r="F340" i="2"/>
  <c r="C340" i="2"/>
  <c r="B340" i="2"/>
  <c r="Q339" i="2"/>
  <c r="P339" i="2"/>
  <c r="O339" i="2"/>
  <c r="C339" i="2"/>
  <c r="B339" i="2"/>
  <c r="Q338" i="2"/>
  <c r="P338" i="2"/>
  <c r="O338" i="2"/>
  <c r="C338" i="2"/>
  <c r="B338" i="2"/>
  <c r="F338" i="2" s="1"/>
  <c r="Q337" i="2"/>
  <c r="P337" i="2"/>
  <c r="O337" i="2"/>
  <c r="C337" i="2"/>
  <c r="B337" i="2"/>
  <c r="Q336" i="2"/>
  <c r="P336" i="2"/>
  <c r="O336" i="2"/>
  <c r="C336" i="2"/>
  <c r="B336" i="2"/>
  <c r="F336" i="2" s="1"/>
  <c r="Q335" i="2"/>
  <c r="P335" i="2"/>
  <c r="O335" i="2"/>
  <c r="C335" i="2"/>
  <c r="B335" i="2"/>
  <c r="Q334" i="2"/>
  <c r="P334" i="2"/>
  <c r="O334" i="2"/>
  <c r="F334" i="2"/>
  <c r="C334" i="2"/>
  <c r="B334" i="2"/>
  <c r="Q333" i="2"/>
  <c r="P333" i="2"/>
  <c r="O333" i="2"/>
  <c r="C333" i="2"/>
  <c r="B333" i="2"/>
  <c r="Q332" i="2"/>
  <c r="P332" i="2"/>
  <c r="O332" i="2"/>
  <c r="F332" i="2"/>
  <c r="C332" i="2"/>
  <c r="B332" i="2"/>
  <c r="Q331" i="2"/>
  <c r="P331" i="2"/>
  <c r="O331" i="2"/>
  <c r="C331" i="2"/>
  <c r="B331" i="2"/>
  <c r="Q330" i="2"/>
  <c r="P330" i="2"/>
  <c r="O330" i="2"/>
  <c r="C330" i="2"/>
  <c r="B330" i="2"/>
  <c r="F330" i="2" s="1"/>
  <c r="Q329" i="2"/>
  <c r="P329" i="2"/>
  <c r="O329" i="2"/>
  <c r="C329" i="2"/>
  <c r="B329" i="2"/>
  <c r="Q328" i="2"/>
  <c r="P328" i="2"/>
  <c r="O328" i="2"/>
  <c r="C328" i="2"/>
  <c r="B328" i="2"/>
  <c r="F328" i="2" s="1"/>
  <c r="Q327" i="2"/>
  <c r="P327" i="2"/>
  <c r="O327" i="2"/>
  <c r="C327" i="2"/>
  <c r="B327" i="2"/>
  <c r="Q326" i="2"/>
  <c r="P326" i="2"/>
  <c r="O326" i="2"/>
  <c r="F326" i="2"/>
  <c r="C326" i="2"/>
  <c r="B326" i="2"/>
  <c r="Q325" i="2"/>
  <c r="P325" i="2"/>
  <c r="O325" i="2"/>
  <c r="C325" i="2"/>
  <c r="B325" i="2"/>
  <c r="Q324" i="2"/>
  <c r="P324" i="2"/>
  <c r="O324" i="2"/>
  <c r="F324" i="2"/>
  <c r="C324" i="2"/>
  <c r="B324" i="2"/>
  <c r="Q323" i="2"/>
  <c r="P323" i="2"/>
  <c r="O323" i="2"/>
  <c r="C323" i="2"/>
  <c r="B323" i="2"/>
  <c r="Q322" i="2"/>
  <c r="P322" i="2"/>
  <c r="O322" i="2"/>
  <c r="C322" i="2"/>
  <c r="B322" i="2"/>
  <c r="F322" i="2" s="1"/>
  <c r="Q321" i="2"/>
  <c r="P321" i="2"/>
  <c r="O321" i="2"/>
  <c r="C321" i="2"/>
  <c r="B321" i="2"/>
  <c r="Q320" i="2"/>
  <c r="P320" i="2"/>
  <c r="O320" i="2"/>
  <c r="C320" i="2"/>
  <c r="B320" i="2"/>
  <c r="F320" i="2" s="1"/>
  <c r="Q319" i="2"/>
  <c r="P319" i="2"/>
  <c r="O319" i="2"/>
  <c r="C319" i="2"/>
  <c r="B319" i="2"/>
  <c r="Q318" i="2"/>
  <c r="P318" i="2"/>
  <c r="O318" i="2"/>
  <c r="F318" i="2"/>
  <c r="C318" i="2"/>
  <c r="B318" i="2"/>
  <c r="Q317" i="2"/>
  <c r="P317" i="2"/>
  <c r="O317" i="2"/>
  <c r="C317" i="2"/>
  <c r="B317" i="2"/>
  <c r="Q316" i="2"/>
  <c r="P316" i="2"/>
  <c r="O316" i="2"/>
  <c r="F316" i="2"/>
  <c r="C316" i="2"/>
  <c r="B316" i="2"/>
  <c r="Q315" i="2"/>
  <c r="P315" i="2"/>
  <c r="O315" i="2"/>
  <c r="C315" i="2"/>
  <c r="B315" i="2"/>
  <c r="Q314" i="2"/>
  <c r="P314" i="2"/>
  <c r="O314" i="2"/>
  <c r="C314" i="2"/>
  <c r="B314" i="2"/>
  <c r="F314" i="2" s="1"/>
  <c r="Q313" i="2"/>
  <c r="P313" i="2"/>
  <c r="O313" i="2"/>
  <c r="C313" i="2"/>
  <c r="B313" i="2"/>
  <c r="Q312" i="2"/>
  <c r="P312" i="2"/>
  <c r="O312" i="2"/>
  <c r="C312" i="2"/>
  <c r="B312" i="2"/>
  <c r="F312" i="2" s="1"/>
  <c r="Q311" i="2"/>
  <c r="P311" i="2"/>
  <c r="O311" i="2"/>
  <c r="C311" i="2"/>
  <c r="B311" i="2"/>
  <c r="Q310" i="2"/>
  <c r="P310" i="2"/>
  <c r="O310" i="2"/>
  <c r="F310" i="2"/>
  <c r="C310" i="2"/>
  <c r="B310" i="2"/>
  <c r="Q309" i="2"/>
  <c r="P309" i="2"/>
  <c r="O309" i="2"/>
  <c r="C309" i="2"/>
  <c r="B309" i="2"/>
  <c r="Q308" i="2"/>
  <c r="P308" i="2"/>
  <c r="O308" i="2"/>
  <c r="F308" i="2"/>
  <c r="C308" i="2"/>
  <c r="B308" i="2"/>
  <c r="Q307" i="2"/>
  <c r="P307" i="2"/>
  <c r="O307" i="2"/>
  <c r="C307" i="2"/>
  <c r="B307" i="2"/>
  <c r="Q306" i="2"/>
  <c r="P306" i="2"/>
  <c r="O306" i="2"/>
  <c r="C306" i="2"/>
  <c r="B306" i="2"/>
  <c r="F306" i="2" s="1"/>
  <c r="Q305" i="2"/>
  <c r="P305" i="2"/>
  <c r="O305" i="2"/>
  <c r="C305" i="2"/>
  <c r="B305" i="2"/>
  <c r="Q304" i="2"/>
  <c r="P304" i="2"/>
  <c r="O304" i="2"/>
  <c r="C304" i="2"/>
  <c r="B304" i="2"/>
  <c r="F304" i="2" s="1"/>
  <c r="Q303" i="2"/>
  <c r="P303" i="2"/>
  <c r="O303" i="2"/>
  <c r="C303" i="2"/>
  <c r="B303" i="2"/>
  <c r="Q302" i="2"/>
  <c r="P302" i="2"/>
  <c r="O302" i="2"/>
  <c r="F302" i="2"/>
  <c r="C302" i="2"/>
  <c r="B302" i="2"/>
  <c r="Q301" i="2"/>
  <c r="P301" i="2"/>
  <c r="O301" i="2"/>
  <c r="C301" i="2"/>
  <c r="B301" i="2"/>
  <c r="Q300" i="2"/>
  <c r="P300" i="2"/>
  <c r="O300" i="2"/>
  <c r="F300" i="2"/>
  <c r="C300" i="2"/>
  <c r="B300" i="2"/>
  <c r="Q299" i="2"/>
  <c r="P299" i="2"/>
  <c r="O299" i="2"/>
  <c r="C299" i="2"/>
  <c r="B299" i="2"/>
  <c r="Q298" i="2"/>
  <c r="P298" i="2"/>
  <c r="O298" i="2"/>
  <c r="C298" i="2"/>
  <c r="B298" i="2"/>
  <c r="F298" i="2" s="1"/>
  <c r="Q297" i="2"/>
  <c r="P297" i="2"/>
  <c r="O297" i="2"/>
  <c r="C297" i="2"/>
  <c r="B297" i="2"/>
  <c r="Q296" i="2"/>
  <c r="P296" i="2"/>
  <c r="O296" i="2"/>
  <c r="C296" i="2"/>
  <c r="B296" i="2"/>
  <c r="F296" i="2" s="1"/>
  <c r="Q295" i="2"/>
  <c r="P295" i="2"/>
  <c r="O295" i="2"/>
  <c r="C295" i="2"/>
  <c r="B295" i="2"/>
  <c r="Q294" i="2"/>
  <c r="P294" i="2"/>
  <c r="O294" i="2"/>
  <c r="F294" i="2"/>
  <c r="C294" i="2"/>
  <c r="B294" i="2"/>
  <c r="Q293" i="2"/>
  <c r="P293" i="2"/>
  <c r="O293" i="2"/>
  <c r="C293" i="2"/>
  <c r="B293" i="2"/>
  <c r="Q292" i="2"/>
  <c r="P292" i="2"/>
  <c r="O292" i="2"/>
  <c r="F292" i="2"/>
  <c r="C292" i="2"/>
  <c r="B292" i="2"/>
  <c r="Q291" i="2"/>
  <c r="P291" i="2"/>
  <c r="O291" i="2"/>
  <c r="C291" i="2"/>
  <c r="B291" i="2"/>
  <c r="Q290" i="2"/>
  <c r="P290" i="2"/>
  <c r="O290" i="2"/>
  <c r="C290" i="2"/>
  <c r="B290" i="2"/>
  <c r="F290" i="2" s="1"/>
  <c r="Q289" i="2"/>
  <c r="P289" i="2"/>
  <c r="O289" i="2"/>
  <c r="C289" i="2"/>
  <c r="B289" i="2"/>
  <c r="Q288" i="2"/>
  <c r="P288" i="2"/>
  <c r="O288" i="2"/>
  <c r="C288" i="2"/>
  <c r="B288" i="2"/>
  <c r="F288" i="2" s="1"/>
  <c r="Q287" i="2"/>
  <c r="P287" i="2"/>
  <c r="O287" i="2"/>
  <c r="C287" i="2"/>
  <c r="B287" i="2"/>
  <c r="Q286" i="2"/>
  <c r="P286" i="2"/>
  <c r="O286" i="2"/>
  <c r="F286" i="2"/>
  <c r="C286" i="2"/>
  <c r="B286" i="2"/>
  <c r="Q285" i="2"/>
  <c r="P285" i="2"/>
  <c r="O285" i="2"/>
  <c r="C285" i="2"/>
  <c r="B285" i="2"/>
  <c r="Q284" i="2"/>
  <c r="P284" i="2"/>
  <c r="O284" i="2"/>
  <c r="F284" i="2"/>
  <c r="C284" i="2"/>
  <c r="B284" i="2"/>
  <c r="Q283" i="2"/>
  <c r="P283" i="2"/>
  <c r="O283" i="2"/>
  <c r="C283" i="2"/>
  <c r="B283" i="2"/>
  <c r="Q282" i="2"/>
  <c r="P282" i="2"/>
  <c r="O282" i="2"/>
  <c r="C282" i="2"/>
  <c r="B282" i="2"/>
  <c r="F282" i="2" s="1"/>
  <c r="Q281" i="2"/>
  <c r="P281" i="2"/>
  <c r="O281" i="2"/>
  <c r="C281" i="2"/>
  <c r="B281" i="2"/>
  <c r="Q280" i="2"/>
  <c r="P280" i="2"/>
  <c r="O280" i="2"/>
  <c r="C280" i="2"/>
  <c r="B280" i="2"/>
  <c r="F280" i="2" s="1"/>
  <c r="Q279" i="2"/>
  <c r="P279" i="2"/>
  <c r="O279" i="2"/>
  <c r="C279" i="2"/>
  <c r="B279" i="2"/>
  <c r="Q278" i="2"/>
  <c r="P278" i="2"/>
  <c r="O278" i="2"/>
  <c r="F278" i="2"/>
  <c r="C278" i="2"/>
  <c r="B278" i="2"/>
  <c r="Q277" i="2"/>
  <c r="P277" i="2"/>
  <c r="O277" i="2"/>
  <c r="C277" i="2"/>
  <c r="B277" i="2"/>
  <c r="Q276" i="2"/>
  <c r="P276" i="2"/>
  <c r="O276" i="2"/>
  <c r="F276" i="2"/>
  <c r="C276" i="2"/>
  <c r="B276" i="2"/>
  <c r="Q275" i="2"/>
  <c r="P275" i="2"/>
  <c r="O275" i="2"/>
  <c r="C275" i="2"/>
  <c r="B275" i="2"/>
  <c r="Q274" i="2"/>
  <c r="P274" i="2"/>
  <c r="O274" i="2"/>
  <c r="C274" i="2"/>
  <c r="B274" i="2"/>
  <c r="F274" i="2" s="1"/>
  <c r="Q273" i="2"/>
  <c r="P273" i="2"/>
  <c r="O273" i="2"/>
  <c r="C273" i="2"/>
  <c r="B273" i="2"/>
  <c r="Q272" i="2"/>
  <c r="P272" i="2"/>
  <c r="O272" i="2"/>
  <c r="C272" i="2"/>
  <c r="B272" i="2"/>
  <c r="F272" i="2" s="1"/>
  <c r="Q271" i="2"/>
  <c r="P271" i="2"/>
  <c r="O271" i="2"/>
  <c r="C271" i="2"/>
  <c r="B271" i="2"/>
  <c r="Q270" i="2"/>
  <c r="P270" i="2"/>
  <c r="O270" i="2"/>
  <c r="F270" i="2"/>
  <c r="C270" i="2"/>
  <c r="B270" i="2"/>
  <c r="Q269" i="2"/>
  <c r="P269" i="2"/>
  <c r="O269" i="2"/>
  <c r="C269" i="2"/>
  <c r="B269" i="2"/>
  <c r="Q268" i="2"/>
  <c r="P268" i="2"/>
  <c r="O268" i="2"/>
  <c r="F268" i="2"/>
  <c r="C268" i="2"/>
  <c r="B268" i="2"/>
  <c r="Q267" i="2"/>
  <c r="P267" i="2"/>
  <c r="O267" i="2"/>
  <c r="C267" i="2"/>
  <c r="B267" i="2"/>
  <c r="Q266" i="2"/>
  <c r="P266" i="2"/>
  <c r="O266" i="2"/>
  <c r="C266" i="2"/>
  <c r="B266" i="2"/>
  <c r="F266" i="2" s="1"/>
  <c r="Q265" i="2"/>
  <c r="P265" i="2"/>
  <c r="O265" i="2"/>
  <c r="C265" i="2"/>
  <c r="B265" i="2"/>
  <c r="Q264" i="2"/>
  <c r="P264" i="2"/>
  <c r="O264" i="2"/>
  <c r="C264" i="2"/>
  <c r="B264" i="2"/>
  <c r="F264" i="2" s="1"/>
  <c r="Q263" i="2"/>
  <c r="P263" i="2"/>
  <c r="O263" i="2"/>
  <c r="C263" i="2"/>
  <c r="B263" i="2"/>
  <c r="Q262" i="2"/>
  <c r="P262" i="2"/>
  <c r="O262" i="2"/>
  <c r="F262" i="2"/>
  <c r="C262" i="2"/>
  <c r="B262" i="2"/>
  <c r="Q261" i="2"/>
  <c r="P261" i="2"/>
  <c r="O261" i="2"/>
  <c r="C261" i="2"/>
  <c r="B261" i="2"/>
  <c r="Q260" i="2"/>
  <c r="P260" i="2"/>
  <c r="O260" i="2"/>
  <c r="F260" i="2"/>
  <c r="C260" i="2"/>
  <c r="B260" i="2"/>
  <c r="Q259" i="2"/>
  <c r="P259" i="2"/>
  <c r="O259" i="2"/>
  <c r="C259" i="2"/>
  <c r="B259" i="2"/>
  <c r="Q258" i="2"/>
  <c r="P258" i="2"/>
  <c r="O258" i="2"/>
  <c r="C258" i="2"/>
  <c r="B258" i="2"/>
  <c r="F258" i="2" s="1"/>
  <c r="Q257" i="2"/>
  <c r="P257" i="2"/>
  <c r="O257" i="2"/>
  <c r="C257" i="2"/>
  <c r="B257" i="2"/>
  <c r="Q256" i="2"/>
  <c r="P256" i="2"/>
  <c r="O256" i="2"/>
  <c r="C256" i="2"/>
  <c r="B256" i="2"/>
  <c r="F256" i="2" s="1"/>
  <c r="Q255" i="2"/>
  <c r="P255" i="2"/>
  <c r="O255" i="2"/>
  <c r="C255" i="2"/>
  <c r="B255" i="2"/>
  <c r="Q254" i="2"/>
  <c r="P254" i="2"/>
  <c r="O254" i="2"/>
  <c r="F254" i="2"/>
  <c r="C254" i="2"/>
  <c r="B254" i="2"/>
  <c r="Q253" i="2"/>
  <c r="P253" i="2"/>
  <c r="O253" i="2"/>
  <c r="C253" i="2"/>
  <c r="B253" i="2"/>
  <c r="Q252" i="2"/>
  <c r="P252" i="2"/>
  <c r="O252" i="2"/>
  <c r="F252" i="2"/>
  <c r="C252" i="2"/>
  <c r="B252" i="2"/>
  <c r="Q251" i="2"/>
  <c r="P251" i="2"/>
  <c r="O251" i="2"/>
  <c r="C251" i="2"/>
  <c r="B251" i="2"/>
  <c r="Q250" i="2"/>
  <c r="P250" i="2"/>
  <c r="O250" i="2"/>
  <c r="C250" i="2"/>
  <c r="B250" i="2"/>
  <c r="F250" i="2" s="1"/>
  <c r="Q249" i="2"/>
  <c r="P249" i="2"/>
  <c r="O249" i="2"/>
  <c r="C249" i="2"/>
  <c r="B249" i="2"/>
  <c r="Q248" i="2"/>
  <c r="P248" i="2"/>
  <c r="O248" i="2"/>
  <c r="C248" i="2"/>
  <c r="B248" i="2"/>
  <c r="F248" i="2" s="1"/>
  <c r="Q247" i="2"/>
  <c r="P247" i="2"/>
  <c r="O247" i="2"/>
  <c r="C247" i="2"/>
  <c r="B247" i="2"/>
  <c r="Q246" i="2"/>
  <c r="P246" i="2"/>
  <c r="O246" i="2"/>
  <c r="F246" i="2"/>
  <c r="C246" i="2"/>
  <c r="B246" i="2"/>
  <c r="Q245" i="2"/>
  <c r="P245" i="2"/>
  <c r="O245" i="2"/>
  <c r="C245" i="2"/>
  <c r="B245" i="2"/>
  <c r="Q244" i="2"/>
  <c r="P244" i="2"/>
  <c r="O244" i="2"/>
  <c r="F244" i="2"/>
  <c r="C244" i="2"/>
  <c r="B244" i="2"/>
  <c r="Q243" i="2"/>
  <c r="P243" i="2"/>
  <c r="O243" i="2"/>
  <c r="C243" i="2"/>
  <c r="B243" i="2"/>
  <c r="Q242" i="2"/>
  <c r="P242" i="2"/>
  <c r="O242" i="2"/>
  <c r="C242" i="2"/>
  <c r="B242" i="2"/>
  <c r="F242" i="2" s="1"/>
  <c r="Q241" i="2"/>
  <c r="P241" i="2"/>
  <c r="O241" i="2"/>
  <c r="C241" i="2"/>
  <c r="B241" i="2"/>
  <c r="Q240" i="2"/>
  <c r="P240" i="2"/>
  <c r="O240" i="2"/>
  <c r="C240" i="2"/>
  <c r="B240" i="2"/>
  <c r="F240" i="2" s="1"/>
  <c r="Q239" i="2"/>
  <c r="P239" i="2"/>
  <c r="O239" i="2"/>
  <c r="C239" i="2"/>
  <c r="B239" i="2"/>
  <c r="Q238" i="2"/>
  <c r="P238" i="2"/>
  <c r="O238" i="2"/>
  <c r="F238" i="2"/>
  <c r="C238" i="2"/>
  <c r="B238" i="2"/>
  <c r="Q237" i="2"/>
  <c r="P237" i="2"/>
  <c r="O237" i="2"/>
  <c r="C237" i="2"/>
  <c r="B237" i="2"/>
  <c r="Q236" i="2"/>
  <c r="P236" i="2"/>
  <c r="O236" i="2"/>
  <c r="F236" i="2"/>
  <c r="C236" i="2"/>
  <c r="B236" i="2"/>
  <c r="Q235" i="2"/>
  <c r="P235" i="2"/>
  <c r="O235" i="2"/>
  <c r="C235" i="2"/>
  <c r="B235" i="2"/>
  <c r="Q234" i="2"/>
  <c r="P234" i="2"/>
  <c r="O234" i="2"/>
  <c r="C234" i="2"/>
  <c r="B234" i="2"/>
  <c r="F234" i="2" s="1"/>
  <c r="Q233" i="2"/>
  <c r="P233" i="2"/>
  <c r="O233" i="2"/>
  <c r="C233" i="2"/>
  <c r="B233" i="2"/>
  <c r="Q232" i="2"/>
  <c r="P232" i="2"/>
  <c r="O232" i="2"/>
  <c r="C232" i="2"/>
  <c r="B232" i="2"/>
  <c r="F232" i="2" s="1"/>
  <c r="Q231" i="2"/>
  <c r="P231" i="2"/>
  <c r="O231" i="2"/>
  <c r="C231" i="2"/>
  <c r="B231" i="2"/>
  <c r="Q230" i="2"/>
  <c r="P230" i="2"/>
  <c r="O230" i="2"/>
  <c r="F230" i="2"/>
  <c r="C230" i="2"/>
  <c r="B230" i="2"/>
  <c r="Q229" i="2"/>
  <c r="P229" i="2"/>
  <c r="O229" i="2"/>
  <c r="C229" i="2"/>
  <c r="B229" i="2"/>
  <c r="Q228" i="2"/>
  <c r="P228" i="2"/>
  <c r="O228" i="2"/>
  <c r="F228" i="2"/>
  <c r="C228" i="2"/>
  <c r="B228" i="2"/>
  <c r="Q227" i="2"/>
  <c r="P227" i="2"/>
  <c r="O227" i="2"/>
  <c r="C227" i="2"/>
  <c r="B227" i="2"/>
  <c r="Q226" i="2"/>
  <c r="P226" i="2"/>
  <c r="O226" i="2"/>
  <c r="C226" i="2"/>
  <c r="B226" i="2"/>
  <c r="F226" i="2" s="1"/>
  <c r="Q225" i="2"/>
  <c r="P225" i="2"/>
  <c r="O225" i="2"/>
  <c r="C225" i="2"/>
  <c r="B225" i="2"/>
  <c r="Q224" i="2"/>
  <c r="P224" i="2"/>
  <c r="O224" i="2"/>
  <c r="C224" i="2"/>
  <c r="B224" i="2"/>
  <c r="F224" i="2" s="1"/>
  <c r="Q223" i="2"/>
  <c r="P223" i="2"/>
  <c r="O223" i="2"/>
  <c r="C223" i="2"/>
  <c r="B223" i="2"/>
  <c r="Q222" i="2"/>
  <c r="P222" i="2"/>
  <c r="O222" i="2"/>
  <c r="F222" i="2"/>
  <c r="C222" i="2"/>
  <c r="B222" i="2"/>
  <c r="Q221" i="2"/>
  <c r="P221" i="2"/>
  <c r="O221" i="2"/>
  <c r="C221" i="2"/>
  <c r="B221" i="2"/>
  <c r="Q220" i="2"/>
  <c r="P220" i="2"/>
  <c r="O220" i="2"/>
  <c r="F220" i="2"/>
  <c r="C220" i="2"/>
  <c r="B220" i="2"/>
  <c r="Q219" i="2"/>
  <c r="P219" i="2"/>
  <c r="O219" i="2"/>
  <c r="C219" i="2"/>
  <c r="B219" i="2"/>
  <c r="Q218" i="2"/>
  <c r="P218" i="2"/>
  <c r="O218" i="2"/>
  <c r="C218" i="2"/>
  <c r="B218" i="2"/>
  <c r="F218" i="2" s="1"/>
  <c r="Q217" i="2"/>
  <c r="P217" i="2"/>
  <c r="O217" i="2"/>
  <c r="C217" i="2"/>
  <c r="B217" i="2"/>
  <c r="Q216" i="2"/>
  <c r="P216" i="2"/>
  <c r="O216" i="2"/>
  <c r="C216" i="2"/>
  <c r="B216" i="2"/>
  <c r="F216" i="2" s="1"/>
  <c r="Q215" i="2"/>
  <c r="P215" i="2"/>
  <c r="O215" i="2"/>
  <c r="C215" i="2"/>
  <c r="B215" i="2"/>
  <c r="Q214" i="2"/>
  <c r="P214" i="2"/>
  <c r="O214" i="2"/>
  <c r="F214" i="2"/>
  <c r="C214" i="2"/>
  <c r="B214" i="2"/>
  <c r="Q213" i="2"/>
  <c r="P213" i="2"/>
  <c r="O213" i="2"/>
  <c r="C213" i="2"/>
  <c r="B213" i="2"/>
  <c r="Q212" i="2"/>
  <c r="P212" i="2"/>
  <c r="O212" i="2"/>
  <c r="F212" i="2"/>
  <c r="C212" i="2"/>
  <c r="B212" i="2"/>
  <c r="Q211" i="2"/>
  <c r="P211" i="2"/>
  <c r="O211" i="2"/>
  <c r="C211" i="2"/>
  <c r="B211" i="2"/>
  <c r="Q210" i="2"/>
  <c r="P210" i="2"/>
  <c r="O210" i="2"/>
  <c r="C210" i="2"/>
  <c r="B210" i="2"/>
  <c r="F210" i="2" s="1"/>
  <c r="Q209" i="2"/>
  <c r="P209" i="2"/>
  <c r="O209" i="2"/>
  <c r="C209" i="2"/>
  <c r="B209" i="2"/>
  <c r="Q208" i="2"/>
  <c r="P208" i="2"/>
  <c r="O208" i="2"/>
  <c r="C208" i="2"/>
  <c r="B208" i="2"/>
  <c r="F208" i="2" s="1"/>
  <c r="Q207" i="2"/>
  <c r="P207" i="2"/>
  <c r="O207" i="2"/>
  <c r="C207" i="2"/>
  <c r="B207" i="2"/>
  <c r="Q206" i="2"/>
  <c r="P206" i="2"/>
  <c r="O206" i="2"/>
  <c r="F206" i="2"/>
  <c r="C206" i="2"/>
  <c r="B206" i="2"/>
  <c r="Q205" i="2"/>
  <c r="P205" i="2"/>
  <c r="O205" i="2"/>
  <c r="C205" i="2"/>
  <c r="B205" i="2"/>
  <c r="Q204" i="2"/>
  <c r="P204" i="2"/>
  <c r="O204" i="2"/>
  <c r="F204" i="2"/>
  <c r="C204" i="2"/>
  <c r="B204" i="2"/>
  <c r="Q203" i="2"/>
  <c r="P203" i="2"/>
  <c r="O203" i="2"/>
  <c r="C203" i="2"/>
  <c r="B203" i="2"/>
  <c r="Q202" i="2"/>
  <c r="P202" i="2"/>
  <c r="O202" i="2"/>
  <c r="C202" i="2"/>
  <c r="B202" i="2"/>
  <c r="F202" i="2" s="1"/>
  <c r="Q201" i="2"/>
  <c r="P201" i="2"/>
  <c r="O201" i="2"/>
  <c r="C201" i="2"/>
  <c r="B201" i="2"/>
  <c r="Q200" i="2"/>
  <c r="P200" i="2"/>
  <c r="O200" i="2"/>
  <c r="C200" i="2"/>
  <c r="B200" i="2"/>
  <c r="F200" i="2" s="1"/>
  <c r="Q199" i="2"/>
  <c r="P199" i="2"/>
  <c r="O199" i="2"/>
  <c r="C199" i="2"/>
  <c r="B199" i="2"/>
  <c r="Q198" i="2"/>
  <c r="P198" i="2"/>
  <c r="O198" i="2"/>
  <c r="C198" i="2"/>
  <c r="F198" i="2" s="1"/>
  <c r="B198" i="2"/>
  <c r="Q197" i="2"/>
  <c r="P197" i="2"/>
  <c r="O197" i="2"/>
  <c r="C197" i="2"/>
  <c r="B197" i="2"/>
  <c r="Q196" i="2"/>
  <c r="P196" i="2"/>
  <c r="O196" i="2"/>
  <c r="C196" i="2"/>
  <c r="B196" i="2"/>
  <c r="Q195" i="2"/>
  <c r="P195" i="2"/>
  <c r="O195" i="2"/>
  <c r="C195" i="2"/>
  <c r="B195" i="2"/>
  <c r="Q194" i="2"/>
  <c r="P194" i="2"/>
  <c r="O194" i="2"/>
  <c r="C194" i="2"/>
  <c r="F194" i="2" s="1"/>
  <c r="B194" i="2"/>
  <c r="Q193" i="2"/>
  <c r="P193" i="2"/>
  <c r="O193" i="2"/>
  <c r="C193" i="2"/>
  <c r="B193" i="2"/>
  <c r="Q192" i="2"/>
  <c r="P192" i="2"/>
  <c r="O192" i="2"/>
  <c r="C192" i="2"/>
  <c r="B192" i="2"/>
  <c r="F192" i="2" s="1"/>
  <c r="Q191" i="2"/>
  <c r="P191" i="2"/>
  <c r="O191" i="2"/>
  <c r="C191" i="2"/>
  <c r="B191" i="2"/>
  <c r="Q190" i="2"/>
  <c r="P190" i="2"/>
  <c r="O190" i="2"/>
  <c r="C190" i="2"/>
  <c r="B190" i="2"/>
  <c r="F190" i="2" s="1"/>
  <c r="Q189" i="2"/>
  <c r="P189" i="2"/>
  <c r="O189" i="2"/>
  <c r="C189" i="2"/>
  <c r="B189" i="2"/>
  <c r="Q188" i="2"/>
  <c r="P188" i="2"/>
  <c r="O188" i="2"/>
  <c r="C188" i="2"/>
  <c r="B188" i="2"/>
  <c r="Q187" i="2"/>
  <c r="P187" i="2"/>
  <c r="O187" i="2"/>
  <c r="C187" i="2"/>
  <c r="B187" i="2"/>
  <c r="F187" i="2" s="1"/>
  <c r="Q186" i="2"/>
  <c r="P186" i="2"/>
  <c r="O186" i="2"/>
  <c r="C186" i="2"/>
  <c r="B186" i="2"/>
  <c r="Q185" i="2"/>
  <c r="P185" i="2"/>
  <c r="O185" i="2"/>
  <c r="F185" i="2"/>
  <c r="C185" i="2"/>
  <c r="B185" i="2"/>
  <c r="Q184" i="2"/>
  <c r="P184" i="2"/>
  <c r="O184" i="2"/>
  <c r="C184" i="2"/>
  <c r="B184" i="2"/>
  <c r="Q183" i="2"/>
  <c r="P183" i="2"/>
  <c r="O183" i="2"/>
  <c r="F183" i="2"/>
  <c r="C183" i="2"/>
  <c r="B183" i="2"/>
  <c r="Q182" i="2"/>
  <c r="P182" i="2"/>
  <c r="O182" i="2"/>
  <c r="C182" i="2"/>
  <c r="B182" i="2"/>
  <c r="Q181" i="2"/>
  <c r="P181" i="2"/>
  <c r="O181" i="2"/>
  <c r="C181" i="2"/>
  <c r="B181" i="2"/>
  <c r="F181" i="2" s="1"/>
  <c r="Q180" i="2"/>
  <c r="P180" i="2"/>
  <c r="O180" i="2"/>
  <c r="C180" i="2"/>
  <c r="B180" i="2"/>
  <c r="Q179" i="2"/>
  <c r="P179" i="2"/>
  <c r="O179" i="2"/>
  <c r="C179" i="2"/>
  <c r="B179" i="2"/>
  <c r="F179" i="2" s="1"/>
  <c r="Q178" i="2"/>
  <c r="P178" i="2"/>
  <c r="O178" i="2"/>
  <c r="C178" i="2"/>
  <c r="B178" i="2"/>
  <c r="Q177" i="2"/>
  <c r="P177" i="2"/>
  <c r="O177" i="2"/>
  <c r="F177" i="2"/>
  <c r="C177" i="2"/>
  <c r="B177" i="2"/>
  <c r="Q176" i="2"/>
  <c r="P176" i="2"/>
  <c r="O176" i="2"/>
  <c r="C176" i="2"/>
  <c r="B176" i="2"/>
  <c r="Q175" i="2"/>
  <c r="P175" i="2"/>
  <c r="O175" i="2"/>
  <c r="F175" i="2"/>
  <c r="C175" i="2"/>
  <c r="B175" i="2"/>
  <c r="Q174" i="2"/>
  <c r="P174" i="2"/>
  <c r="O174" i="2"/>
  <c r="C174" i="2"/>
  <c r="B174" i="2"/>
  <c r="Q173" i="2"/>
  <c r="P173" i="2"/>
  <c r="O173" i="2"/>
  <c r="C173" i="2"/>
  <c r="B173" i="2"/>
  <c r="F173" i="2" s="1"/>
  <c r="Q172" i="2"/>
  <c r="P172" i="2"/>
  <c r="O172" i="2"/>
  <c r="C172" i="2"/>
  <c r="B172" i="2"/>
  <c r="Q171" i="2"/>
  <c r="P171" i="2"/>
  <c r="O171" i="2"/>
  <c r="C171" i="2"/>
  <c r="B171" i="2"/>
  <c r="F171" i="2" s="1"/>
  <c r="Q170" i="2"/>
  <c r="P170" i="2"/>
  <c r="O170" i="2"/>
  <c r="C170" i="2"/>
  <c r="B170" i="2"/>
  <c r="Q169" i="2"/>
  <c r="P169" i="2"/>
  <c r="O169" i="2"/>
  <c r="F169" i="2"/>
  <c r="C169" i="2"/>
  <c r="B169" i="2"/>
  <c r="Q168" i="2"/>
  <c r="P168" i="2"/>
  <c r="O168" i="2"/>
  <c r="C168" i="2"/>
  <c r="B168" i="2"/>
  <c r="Q167" i="2"/>
  <c r="P167" i="2"/>
  <c r="O167" i="2"/>
  <c r="F167" i="2"/>
  <c r="C167" i="2"/>
  <c r="B167" i="2"/>
  <c r="Q166" i="2"/>
  <c r="P166" i="2"/>
  <c r="O166" i="2"/>
  <c r="C166" i="2"/>
  <c r="B166" i="2"/>
  <c r="Q165" i="2"/>
  <c r="P165" i="2"/>
  <c r="O165" i="2"/>
  <c r="C165" i="2"/>
  <c r="B165" i="2"/>
  <c r="F165" i="2" s="1"/>
  <c r="Q164" i="2"/>
  <c r="P164" i="2"/>
  <c r="O164" i="2"/>
  <c r="C164" i="2"/>
  <c r="B164" i="2"/>
  <c r="Q163" i="2"/>
  <c r="P163" i="2"/>
  <c r="O163" i="2"/>
  <c r="C163" i="2"/>
  <c r="B163" i="2"/>
  <c r="F163" i="2" s="1"/>
  <c r="Q162" i="2"/>
  <c r="P162" i="2"/>
  <c r="O162" i="2"/>
  <c r="C162" i="2"/>
  <c r="B162" i="2"/>
  <c r="Q161" i="2"/>
  <c r="P161" i="2"/>
  <c r="O161" i="2"/>
  <c r="F161" i="2"/>
  <c r="C161" i="2"/>
  <c r="B161" i="2"/>
  <c r="Q160" i="2"/>
  <c r="P160" i="2"/>
  <c r="O160" i="2"/>
  <c r="C160" i="2"/>
  <c r="B160" i="2"/>
  <c r="Q159" i="2"/>
  <c r="P159" i="2"/>
  <c r="O159" i="2"/>
  <c r="F159" i="2"/>
  <c r="C159" i="2"/>
  <c r="B159" i="2"/>
  <c r="Q158" i="2"/>
  <c r="P158" i="2"/>
  <c r="O158" i="2"/>
  <c r="C158" i="2"/>
  <c r="B158" i="2"/>
  <c r="Q157" i="2"/>
  <c r="P157" i="2"/>
  <c r="O157" i="2"/>
  <c r="C157" i="2"/>
  <c r="B157" i="2"/>
  <c r="F157" i="2" s="1"/>
  <c r="Q156" i="2"/>
  <c r="P156" i="2"/>
  <c r="O156" i="2"/>
  <c r="C156" i="2"/>
  <c r="B156" i="2"/>
  <c r="Q155" i="2"/>
  <c r="P155" i="2"/>
  <c r="O155" i="2"/>
  <c r="C155" i="2"/>
  <c r="B155" i="2"/>
  <c r="F155" i="2" s="1"/>
  <c r="Q154" i="2"/>
  <c r="P154" i="2"/>
  <c r="O154" i="2"/>
  <c r="C154" i="2"/>
  <c r="B154" i="2"/>
  <c r="Q153" i="2"/>
  <c r="P153" i="2"/>
  <c r="O153" i="2"/>
  <c r="F153" i="2"/>
  <c r="C153" i="2"/>
  <c r="B153" i="2"/>
  <c r="Q152" i="2"/>
  <c r="P152" i="2"/>
  <c r="O152" i="2"/>
  <c r="C152" i="2"/>
  <c r="B152" i="2"/>
  <c r="Q151" i="2"/>
  <c r="P151" i="2"/>
  <c r="O151" i="2"/>
  <c r="F151" i="2"/>
  <c r="C151" i="2"/>
  <c r="B151" i="2"/>
  <c r="Q150" i="2"/>
  <c r="P150" i="2"/>
  <c r="O150" i="2"/>
  <c r="C150" i="2"/>
  <c r="B150" i="2"/>
  <c r="Q149" i="2"/>
  <c r="P149" i="2"/>
  <c r="O149" i="2"/>
  <c r="C149" i="2"/>
  <c r="B149" i="2"/>
  <c r="F149" i="2" s="1"/>
  <c r="Q148" i="2"/>
  <c r="P148" i="2"/>
  <c r="O148" i="2"/>
  <c r="C148" i="2"/>
  <c r="B148" i="2"/>
  <c r="Q147" i="2"/>
  <c r="P147" i="2"/>
  <c r="O147" i="2"/>
  <c r="C147" i="2"/>
  <c r="B147" i="2"/>
  <c r="F147" i="2" s="1"/>
  <c r="Q146" i="2"/>
  <c r="P146" i="2"/>
  <c r="O146" i="2"/>
  <c r="C146" i="2"/>
  <c r="B146" i="2"/>
  <c r="Q145" i="2"/>
  <c r="P145" i="2"/>
  <c r="O145" i="2"/>
  <c r="F145" i="2"/>
  <c r="C145" i="2"/>
  <c r="B145" i="2"/>
  <c r="Q144" i="2"/>
  <c r="P144" i="2"/>
  <c r="O144" i="2"/>
  <c r="C144" i="2"/>
  <c r="B144" i="2"/>
  <c r="Q143" i="2"/>
  <c r="P143" i="2"/>
  <c r="O143" i="2"/>
  <c r="F143" i="2"/>
  <c r="C143" i="2"/>
  <c r="B143" i="2"/>
  <c r="Q142" i="2"/>
  <c r="P142" i="2"/>
  <c r="O142" i="2"/>
  <c r="C142" i="2"/>
  <c r="B142" i="2"/>
  <c r="Q141" i="2"/>
  <c r="P141" i="2"/>
  <c r="O141" i="2"/>
  <c r="C141" i="2"/>
  <c r="B141" i="2"/>
  <c r="F141" i="2" s="1"/>
  <c r="Q140" i="2"/>
  <c r="P140" i="2"/>
  <c r="O140" i="2"/>
  <c r="C140" i="2"/>
  <c r="B140" i="2"/>
  <c r="Q139" i="2"/>
  <c r="P139" i="2"/>
  <c r="O139" i="2"/>
  <c r="C139" i="2"/>
  <c r="B139" i="2"/>
  <c r="F139" i="2" s="1"/>
  <c r="Q138" i="2"/>
  <c r="P138" i="2"/>
  <c r="O138" i="2"/>
  <c r="C138" i="2"/>
  <c r="B138" i="2"/>
  <c r="Q137" i="2"/>
  <c r="P137" i="2"/>
  <c r="O137" i="2"/>
  <c r="F137" i="2"/>
  <c r="C137" i="2"/>
  <c r="B137" i="2"/>
  <c r="Q136" i="2"/>
  <c r="P136" i="2"/>
  <c r="O136" i="2"/>
  <c r="C136" i="2"/>
  <c r="B136" i="2"/>
  <c r="Q135" i="2"/>
  <c r="P135" i="2"/>
  <c r="O135" i="2"/>
  <c r="F135" i="2"/>
  <c r="C135" i="2"/>
  <c r="B135" i="2"/>
  <c r="Q134" i="2"/>
  <c r="P134" i="2"/>
  <c r="O134" i="2"/>
  <c r="C134" i="2"/>
  <c r="B134" i="2"/>
  <c r="Q133" i="2"/>
  <c r="P133" i="2"/>
  <c r="O133" i="2"/>
  <c r="C133" i="2"/>
  <c r="B133" i="2"/>
  <c r="F133" i="2" s="1"/>
  <c r="Q132" i="2"/>
  <c r="P132" i="2"/>
  <c r="O132" i="2"/>
  <c r="C132" i="2"/>
  <c r="B132" i="2"/>
  <c r="Q131" i="2"/>
  <c r="P131" i="2"/>
  <c r="O131" i="2"/>
  <c r="C131" i="2"/>
  <c r="B131" i="2"/>
  <c r="F131" i="2" s="1"/>
  <c r="Q130" i="2"/>
  <c r="P130" i="2"/>
  <c r="O130" i="2"/>
  <c r="C130" i="2"/>
  <c r="B130" i="2"/>
  <c r="Q129" i="2"/>
  <c r="P129" i="2"/>
  <c r="O129" i="2"/>
  <c r="F129" i="2"/>
  <c r="C129" i="2"/>
  <c r="B129" i="2"/>
  <c r="Q128" i="2"/>
  <c r="P128" i="2"/>
  <c r="O128" i="2"/>
  <c r="C128" i="2"/>
  <c r="B128" i="2"/>
  <c r="Q127" i="2"/>
  <c r="P127" i="2"/>
  <c r="O127" i="2"/>
  <c r="F127" i="2"/>
  <c r="C127" i="2"/>
  <c r="B127" i="2"/>
  <c r="Q126" i="2"/>
  <c r="P126" i="2"/>
  <c r="O126" i="2"/>
  <c r="C126" i="2"/>
  <c r="B126" i="2"/>
  <c r="Q125" i="2"/>
  <c r="P125" i="2"/>
  <c r="O125" i="2"/>
  <c r="C125" i="2"/>
  <c r="B125" i="2"/>
  <c r="F125" i="2" s="1"/>
  <c r="Q124" i="2"/>
  <c r="P124" i="2"/>
  <c r="O124" i="2"/>
  <c r="C124" i="2"/>
  <c r="B124" i="2"/>
  <c r="Q123" i="2"/>
  <c r="P123" i="2"/>
  <c r="O123" i="2"/>
  <c r="C123" i="2"/>
  <c r="B123" i="2"/>
  <c r="F123" i="2" s="1"/>
  <c r="Q122" i="2"/>
  <c r="P122" i="2"/>
  <c r="O122" i="2"/>
  <c r="C122" i="2"/>
  <c r="B122" i="2"/>
  <c r="Q121" i="2"/>
  <c r="P121" i="2"/>
  <c r="O121" i="2"/>
  <c r="F121" i="2"/>
  <c r="C121" i="2"/>
  <c r="B121" i="2"/>
  <c r="Q120" i="2"/>
  <c r="P120" i="2"/>
  <c r="O120" i="2"/>
  <c r="C120" i="2"/>
  <c r="B120" i="2"/>
  <c r="Q119" i="2"/>
  <c r="P119" i="2"/>
  <c r="O119" i="2"/>
  <c r="F119" i="2"/>
  <c r="C119" i="2"/>
  <c r="B119" i="2"/>
  <c r="Q118" i="2"/>
  <c r="P118" i="2"/>
  <c r="O118" i="2"/>
  <c r="C118" i="2"/>
  <c r="B118" i="2"/>
  <c r="Q117" i="2"/>
  <c r="P117" i="2"/>
  <c r="O117" i="2"/>
  <c r="C117" i="2"/>
  <c r="B117" i="2"/>
  <c r="F117" i="2" s="1"/>
  <c r="Q116" i="2"/>
  <c r="P116" i="2"/>
  <c r="O116" i="2"/>
  <c r="C116" i="2"/>
  <c r="B116" i="2"/>
  <c r="Q115" i="2"/>
  <c r="P115" i="2"/>
  <c r="O115" i="2"/>
  <c r="C115" i="2"/>
  <c r="B115" i="2"/>
  <c r="F115" i="2" s="1"/>
  <c r="Q114" i="2"/>
  <c r="P114" i="2"/>
  <c r="O114" i="2"/>
  <c r="C114" i="2"/>
  <c r="B114" i="2"/>
  <c r="Q113" i="2"/>
  <c r="P113" i="2"/>
  <c r="O113" i="2"/>
  <c r="F113" i="2"/>
  <c r="C113" i="2"/>
  <c r="B113" i="2"/>
  <c r="Q112" i="2"/>
  <c r="P112" i="2"/>
  <c r="O112" i="2"/>
  <c r="C112" i="2"/>
  <c r="B112" i="2"/>
  <c r="Q111" i="2"/>
  <c r="P111" i="2"/>
  <c r="O111" i="2"/>
  <c r="F111" i="2"/>
  <c r="C111" i="2"/>
  <c r="B111" i="2"/>
  <c r="Q110" i="2"/>
  <c r="P110" i="2"/>
  <c r="O110" i="2"/>
  <c r="C110" i="2"/>
  <c r="B110" i="2"/>
  <c r="Q109" i="2"/>
  <c r="P109" i="2"/>
  <c r="O109" i="2"/>
  <c r="C109" i="2"/>
  <c r="B109" i="2"/>
  <c r="F109" i="2" s="1"/>
  <c r="Q108" i="2"/>
  <c r="P108" i="2"/>
  <c r="O108" i="2"/>
  <c r="C108" i="2"/>
  <c r="B108" i="2"/>
  <c r="Q107" i="2"/>
  <c r="P107" i="2"/>
  <c r="O107" i="2"/>
  <c r="C107" i="2"/>
  <c r="B107" i="2"/>
  <c r="F107" i="2" s="1"/>
  <c r="Q106" i="2"/>
  <c r="P106" i="2"/>
  <c r="O106" i="2"/>
  <c r="C106" i="2"/>
  <c r="B106" i="2"/>
  <c r="Q105" i="2"/>
  <c r="P105" i="2"/>
  <c r="O105" i="2"/>
  <c r="F105" i="2"/>
  <c r="C105" i="2"/>
  <c r="B105" i="2"/>
  <c r="Q104" i="2"/>
  <c r="P104" i="2"/>
  <c r="O104" i="2"/>
  <c r="C104" i="2"/>
  <c r="B104" i="2"/>
  <c r="Q103" i="2"/>
  <c r="P103" i="2"/>
  <c r="O103" i="2"/>
  <c r="F103" i="2"/>
  <c r="C103" i="2"/>
  <c r="B103" i="2"/>
  <c r="Q102" i="2"/>
  <c r="P102" i="2"/>
  <c r="O102" i="2"/>
  <c r="C102" i="2"/>
  <c r="B102" i="2"/>
  <c r="Q101" i="2"/>
  <c r="P101" i="2"/>
  <c r="O101" i="2"/>
  <c r="C101" i="2"/>
  <c r="B101" i="2"/>
  <c r="F101" i="2" s="1"/>
  <c r="Q100" i="2"/>
  <c r="P100" i="2"/>
  <c r="O100" i="2"/>
  <c r="C100" i="2"/>
  <c r="B100" i="2"/>
  <c r="Q99" i="2"/>
  <c r="P99" i="2"/>
  <c r="O99" i="2"/>
  <c r="C99" i="2"/>
  <c r="B99" i="2"/>
  <c r="F99" i="2" s="1"/>
  <c r="Q98" i="2"/>
  <c r="P98" i="2"/>
  <c r="O98" i="2"/>
  <c r="C98" i="2"/>
  <c r="B98" i="2"/>
  <c r="Q97" i="2"/>
  <c r="P97" i="2"/>
  <c r="O97" i="2"/>
  <c r="F97" i="2"/>
  <c r="C97" i="2"/>
  <c r="B97" i="2"/>
  <c r="Q96" i="2"/>
  <c r="P96" i="2"/>
  <c r="O96" i="2"/>
  <c r="C96" i="2"/>
  <c r="B96" i="2"/>
  <c r="Q95" i="2"/>
  <c r="P95" i="2"/>
  <c r="O95" i="2"/>
  <c r="F95" i="2"/>
  <c r="C95" i="2"/>
  <c r="B95" i="2"/>
  <c r="Q94" i="2"/>
  <c r="P94" i="2"/>
  <c r="O94" i="2"/>
  <c r="C94" i="2"/>
  <c r="B94" i="2"/>
  <c r="Q93" i="2"/>
  <c r="P93" i="2"/>
  <c r="O93" i="2"/>
  <c r="C93" i="2"/>
  <c r="B93" i="2"/>
  <c r="F93" i="2" s="1"/>
  <c r="Q92" i="2"/>
  <c r="P92" i="2"/>
  <c r="O92" i="2"/>
  <c r="C92" i="2"/>
  <c r="B92" i="2"/>
  <c r="Q91" i="2"/>
  <c r="P91" i="2"/>
  <c r="O91" i="2"/>
  <c r="C91" i="2"/>
  <c r="B91" i="2"/>
  <c r="F91" i="2" s="1"/>
  <c r="Q90" i="2"/>
  <c r="P90" i="2"/>
  <c r="O90" i="2"/>
  <c r="C90" i="2"/>
  <c r="B90" i="2"/>
  <c r="Q89" i="2"/>
  <c r="P89" i="2"/>
  <c r="O89" i="2"/>
  <c r="F89" i="2"/>
  <c r="C89" i="2"/>
  <c r="B89" i="2"/>
  <c r="Q88" i="2"/>
  <c r="P88" i="2"/>
  <c r="O88" i="2"/>
  <c r="C88" i="2"/>
  <c r="B88" i="2"/>
  <c r="Q87" i="2"/>
  <c r="P87" i="2"/>
  <c r="O87" i="2"/>
  <c r="F87" i="2"/>
  <c r="C87" i="2"/>
  <c r="B87" i="2"/>
  <c r="Q86" i="2"/>
  <c r="P86" i="2"/>
  <c r="O86" i="2"/>
  <c r="C86" i="2"/>
  <c r="B86" i="2"/>
  <c r="Q85" i="2"/>
  <c r="P85" i="2"/>
  <c r="O85" i="2"/>
  <c r="C85" i="2"/>
  <c r="B85" i="2"/>
  <c r="F85" i="2" s="1"/>
  <c r="Q84" i="2"/>
  <c r="P84" i="2"/>
  <c r="O84" i="2"/>
  <c r="C84" i="2"/>
  <c r="B84" i="2"/>
  <c r="Q83" i="2"/>
  <c r="P83" i="2"/>
  <c r="O83" i="2"/>
  <c r="C83" i="2"/>
  <c r="B83" i="2"/>
  <c r="F83" i="2" s="1"/>
  <c r="Q82" i="2"/>
  <c r="P82" i="2"/>
  <c r="O82" i="2"/>
  <c r="C82" i="2"/>
  <c r="B82" i="2"/>
  <c r="Q81" i="2"/>
  <c r="P81" i="2"/>
  <c r="O81" i="2"/>
  <c r="F81" i="2"/>
  <c r="C81" i="2"/>
  <c r="B81" i="2"/>
  <c r="Q80" i="2"/>
  <c r="P80" i="2"/>
  <c r="O80" i="2"/>
  <c r="C80" i="2"/>
  <c r="B80" i="2"/>
  <c r="Q79" i="2"/>
  <c r="P79" i="2"/>
  <c r="O79" i="2"/>
  <c r="F79" i="2"/>
  <c r="C79" i="2"/>
  <c r="B79" i="2"/>
  <c r="Q78" i="2"/>
  <c r="P78" i="2"/>
  <c r="O78" i="2"/>
  <c r="C78" i="2"/>
  <c r="B78" i="2"/>
  <c r="Q77" i="2"/>
  <c r="P77" i="2"/>
  <c r="O77" i="2"/>
  <c r="C77" i="2"/>
  <c r="B77" i="2"/>
  <c r="F77" i="2" s="1"/>
  <c r="Q76" i="2"/>
  <c r="P76" i="2"/>
  <c r="O76" i="2"/>
  <c r="C76" i="2"/>
  <c r="B76" i="2"/>
  <c r="Q75" i="2"/>
  <c r="P75" i="2"/>
  <c r="O75" i="2"/>
  <c r="C75" i="2"/>
  <c r="B75" i="2"/>
  <c r="F75" i="2" s="1"/>
  <c r="Q74" i="2"/>
  <c r="P74" i="2"/>
  <c r="O74" i="2"/>
  <c r="C74" i="2"/>
  <c r="B74" i="2"/>
  <c r="Q73" i="2"/>
  <c r="P73" i="2"/>
  <c r="O73" i="2"/>
  <c r="F73" i="2"/>
  <c r="C73" i="2"/>
  <c r="B73" i="2"/>
  <c r="Q72" i="2"/>
  <c r="P72" i="2"/>
  <c r="O72" i="2"/>
  <c r="C72" i="2"/>
  <c r="B72" i="2"/>
  <c r="Q71" i="2"/>
  <c r="P71" i="2"/>
  <c r="O71" i="2"/>
  <c r="F71" i="2"/>
  <c r="C71" i="2"/>
  <c r="B71" i="2"/>
  <c r="Q70" i="2"/>
  <c r="P70" i="2"/>
  <c r="O70" i="2"/>
  <c r="C70" i="2"/>
  <c r="B70" i="2"/>
  <c r="Q69" i="2"/>
  <c r="P69" i="2"/>
  <c r="O69" i="2"/>
  <c r="C69" i="2"/>
  <c r="B69" i="2"/>
  <c r="F69" i="2" s="1"/>
  <c r="Q68" i="2"/>
  <c r="P68" i="2"/>
  <c r="O68" i="2"/>
  <c r="C68" i="2"/>
  <c r="B68" i="2"/>
  <c r="Q67" i="2"/>
  <c r="P67" i="2"/>
  <c r="O67" i="2"/>
  <c r="C67" i="2"/>
  <c r="B67" i="2"/>
  <c r="F67" i="2" s="1"/>
  <c r="Q66" i="2"/>
  <c r="P66" i="2"/>
  <c r="O66" i="2"/>
  <c r="C66" i="2"/>
  <c r="B66" i="2"/>
  <c r="Q65" i="2"/>
  <c r="P65" i="2"/>
  <c r="O65" i="2"/>
  <c r="F65" i="2"/>
  <c r="C65" i="2"/>
  <c r="B65" i="2"/>
  <c r="Q64" i="2"/>
  <c r="P64" i="2"/>
  <c r="O64" i="2"/>
  <c r="C64" i="2"/>
  <c r="B64" i="2"/>
  <c r="Q63" i="2"/>
  <c r="P63" i="2"/>
  <c r="O63" i="2"/>
  <c r="F63" i="2"/>
  <c r="C63" i="2"/>
  <c r="B63" i="2"/>
  <c r="Q62" i="2"/>
  <c r="P62" i="2"/>
  <c r="O62" i="2"/>
  <c r="C62" i="2"/>
  <c r="B62" i="2"/>
  <c r="Q61" i="2"/>
  <c r="P61" i="2"/>
  <c r="O61" i="2"/>
  <c r="C61" i="2"/>
  <c r="B61" i="2"/>
  <c r="F61" i="2" s="1"/>
  <c r="Q60" i="2"/>
  <c r="P60" i="2"/>
  <c r="O60" i="2"/>
  <c r="C60" i="2"/>
  <c r="B60" i="2"/>
  <c r="Q59" i="2"/>
  <c r="P59" i="2"/>
  <c r="O59" i="2"/>
  <c r="C59" i="2"/>
  <c r="B59" i="2"/>
  <c r="F59" i="2" s="1"/>
  <c r="Q58" i="2"/>
  <c r="P58" i="2"/>
  <c r="O58" i="2"/>
  <c r="C58" i="2"/>
  <c r="B58" i="2"/>
  <c r="Q57" i="2"/>
  <c r="P57" i="2"/>
  <c r="O57" i="2"/>
  <c r="F57" i="2"/>
  <c r="C57" i="2"/>
  <c r="B57" i="2"/>
  <c r="Q56" i="2"/>
  <c r="P56" i="2"/>
  <c r="O56" i="2"/>
  <c r="C56" i="2"/>
  <c r="B56" i="2"/>
  <c r="Q55" i="2"/>
  <c r="P55" i="2"/>
  <c r="O55" i="2"/>
  <c r="F55" i="2"/>
  <c r="C55" i="2"/>
  <c r="B55" i="2"/>
  <c r="Q54" i="2"/>
  <c r="P54" i="2"/>
  <c r="O54" i="2"/>
  <c r="C54" i="2"/>
  <c r="B54" i="2"/>
  <c r="Q53" i="2"/>
  <c r="P53" i="2"/>
  <c r="O53" i="2"/>
  <c r="C53" i="2"/>
  <c r="B53" i="2"/>
  <c r="F53" i="2" s="1"/>
  <c r="Q52" i="2"/>
  <c r="P52" i="2"/>
  <c r="O52" i="2"/>
  <c r="C52" i="2"/>
  <c r="B52" i="2"/>
  <c r="Q51" i="2"/>
  <c r="P51" i="2"/>
  <c r="O51" i="2"/>
  <c r="C51" i="2"/>
  <c r="B51" i="2"/>
  <c r="F51" i="2" s="1"/>
  <c r="Q50" i="2"/>
  <c r="P50" i="2"/>
  <c r="O50" i="2"/>
  <c r="C50" i="2"/>
  <c r="B50" i="2"/>
  <c r="Q49" i="2"/>
  <c r="P49" i="2"/>
  <c r="O49" i="2"/>
  <c r="F49" i="2"/>
  <c r="C49" i="2"/>
  <c r="B49" i="2"/>
  <c r="Q48" i="2"/>
  <c r="P48" i="2"/>
  <c r="O48" i="2"/>
  <c r="C48" i="2"/>
  <c r="B48" i="2"/>
  <c r="Q47" i="2"/>
  <c r="P47" i="2"/>
  <c r="O47" i="2"/>
  <c r="F47" i="2"/>
  <c r="C47" i="2"/>
  <c r="B47" i="2"/>
  <c r="Q46" i="2"/>
  <c r="P46" i="2"/>
  <c r="O46" i="2"/>
  <c r="C46" i="2"/>
  <c r="B46" i="2"/>
  <c r="Q45" i="2"/>
  <c r="P45" i="2"/>
  <c r="O45" i="2"/>
  <c r="C45" i="2"/>
  <c r="B45" i="2"/>
  <c r="F45" i="2" s="1"/>
  <c r="Q44" i="2"/>
  <c r="P44" i="2"/>
  <c r="O44" i="2"/>
  <c r="C44" i="2"/>
  <c r="B44" i="2"/>
  <c r="Q43" i="2"/>
  <c r="P43" i="2"/>
  <c r="O43" i="2"/>
  <c r="C43" i="2"/>
  <c r="B43" i="2"/>
  <c r="F43" i="2" s="1"/>
  <c r="Q42" i="2"/>
  <c r="P42" i="2"/>
  <c r="O42" i="2"/>
  <c r="C42" i="2"/>
  <c r="B42" i="2"/>
  <c r="Q41" i="2"/>
  <c r="P41" i="2"/>
  <c r="O41" i="2"/>
  <c r="F41" i="2"/>
  <c r="C41" i="2"/>
  <c r="B41" i="2"/>
  <c r="Q40" i="2"/>
  <c r="P40" i="2"/>
  <c r="O40" i="2"/>
  <c r="C40" i="2"/>
  <c r="B40" i="2"/>
  <c r="Q39" i="2"/>
  <c r="P39" i="2"/>
  <c r="O39" i="2"/>
  <c r="F39" i="2"/>
  <c r="C39" i="2"/>
  <c r="B39" i="2"/>
  <c r="Q38" i="2"/>
  <c r="P38" i="2"/>
  <c r="O38" i="2"/>
  <c r="C38" i="2"/>
  <c r="B38" i="2"/>
  <c r="Q37" i="2"/>
  <c r="P37" i="2"/>
  <c r="O37" i="2"/>
  <c r="C37" i="2"/>
  <c r="B37" i="2"/>
  <c r="F37" i="2" s="1"/>
  <c r="Q36" i="2"/>
  <c r="P36" i="2"/>
  <c r="O36" i="2"/>
  <c r="C36" i="2"/>
  <c r="B36" i="2"/>
  <c r="Q35" i="2"/>
  <c r="P35" i="2"/>
  <c r="O35" i="2"/>
  <c r="C35" i="2"/>
  <c r="B35" i="2"/>
  <c r="F35" i="2" s="1"/>
  <c r="Q34" i="2"/>
  <c r="P34" i="2"/>
  <c r="O34" i="2"/>
  <c r="C34" i="2"/>
  <c r="B34" i="2"/>
  <c r="Q33" i="2"/>
  <c r="P33" i="2"/>
  <c r="O33" i="2"/>
  <c r="F33" i="2"/>
  <c r="C33" i="2"/>
  <c r="B33" i="2"/>
  <c r="Q32" i="2"/>
  <c r="P32" i="2"/>
  <c r="O32" i="2"/>
  <c r="C32" i="2"/>
  <c r="B32" i="2"/>
  <c r="Q31" i="2"/>
  <c r="P31" i="2"/>
  <c r="O31" i="2"/>
  <c r="F31" i="2"/>
  <c r="C31" i="2"/>
  <c r="B31" i="2"/>
  <c r="Q30" i="2"/>
  <c r="P30" i="2"/>
  <c r="O30" i="2"/>
  <c r="C30" i="2"/>
  <c r="B30" i="2"/>
  <c r="Q29" i="2"/>
  <c r="P29" i="2"/>
  <c r="O29" i="2"/>
  <c r="C29" i="2"/>
  <c r="B29" i="2"/>
  <c r="F29" i="2" s="1"/>
  <c r="Q28" i="2"/>
  <c r="P28" i="2"/>
  <c r="O28" i="2"/>
  <c r="C28" i="2"/>
  <c r="B28" i="2"/>
  <c r="Q27" i="2"/>
  <c r="P27" i="2"/>
  <c r="O27" i="2"/>
  <c r="C27" i="2"/>
  <c r="B27" i="2"/>
  <c r="F27" i="2" s="1"/>
  <c r="Q26" i="2"/>
  <c r="P26" i="2"/>
  <c r="O26" i="2"/>
  <c r="C26" i="2"/>
  <c r="B26" i="2"/>
  <c r="Q25" i="2"/>
  <c r="P25" i="2"/>
  <c r="O25" i="2"/>
  <c r="F25" i="2"/>
  <c r="C25" i="2"/>
  <c r="B25" i="2"/>
  <c r="Q24" i="2"/>
  <c r="P24" i="2"/>
  <c r="O24" i="2"/>
  <c r="C24" i="2"/>
  <c r="B24" i="2"/>
  <c r="Q23" i="2"/>
  <c r="P23" i="2"/>
  <c r="O23" i="2"/>
  <c r="F23" i="2"/>
  <c r="C23" i="2"/>
  <c r="B23" i="2"/>
  <c r="F196" i="2" l="1"/>
  <c r="F28" i="2"/>
  <c r="F36" i="2"/>
  <c r="F44" i="2"/>
  <c r="F52" i="2"/>
  <c r="F60" i="2"/>
  <c r="F68" i="2"/>
  <c r="F76" i="2"/>
  <c r="F84" i="2"/>
  <c r="F92" i="2"/>
  <c r="F100" i="2"/>
  <c r="F108" i="2"/>
  <c r="F116" i="2"/>
  <c r="F124" i="2"/>
  <c r="F132" i="2"/>
  <c r="F140" i="2"/>
  <c r="F148" i="2"/>
  <c r="F156" i="2"/>
  <c r="F164" i="2"/>
  <c r="F172" i="2"/>
  <c r="F180" i="2"/>
  <c r="F188" i="2"/>
  <c r="F191" i="2"/>
  <c r="F201" i="2"/>
  <c r="F209" i="2"/>
  <c r="F217" i="2"/>
  <c r="F225" i="2"/>
  <c r="F233" i="2"/>
  <c r="F241" i="2"/>
  <c r="F249" i="2"/>
  <c r="F257" i="2"/>
  <c r="F265" i="2"/>
  <c r="F273" i="2"/>
  <c r="F281" i="2"/>
  <c r="F289" i="2"/>
  <c r="F297" i="2"/>
  <c r="F305" i="2"/>
  <c r="F313" i="2"/>
  <c r="F321" i="2"/>
  <c r="F329" i="2"/>
  <c r="F337" i="2"/>
  <c r="F345" i="2"/>
  <c r="F353" i="2"/>
  <c r="F26" i="2"/>
  <c r="F34" i="2"/>
  <c r="F42" i="2"/>
  <c r="F50" i="2"/>
  <c r="F58" i="2"/>
  <c r="F66" i="2"/>
  <c r="F74" i="2"/>
  <c r="F82" i="2"/>
  <c r="F90" i="2"/>
  <c r="F98" i="2"/>
  <c r="F106" i="2"/>
  <c r="F114" i="2"/>
  <c r="F122" i="2"/>
  <c r="F130" i="2"/>
  <c r="F138" i="2"/>
  <c r="F146" i="2"/>
  <c r="F154" i="2"/>
  <c r="F162" i="2"/>
  <c r="F170" i="2"/>
  <c r="F178" i="2"/>
  <c r="F186" i="2"/>
  <c r="F24" i="2"/>
  <c r="F32" i="2"/>
  <c r="F40" i="2"/>
  <c r="F48" i="2"/>
  <c r="F56" i="2"/>
  <c r="F64" i="2"/>
  <c r="F72" i="2"/>
  <c r="F80" i="2"/>
  <c r="F88" i="2"/>
  <c r="F96" i="2"/>
  <c r="F104" i="2"/>
  <c r="F112" i="2"/>
  <c r="F120" i="2"/>
  <c r="F128" i="2"/>
  <c r="F136" i="2"/>
  <c r="F144" i="2"/>
  <c r="F152" i="2"/>
  <c r="F160" i="2"/>
  <c r="F168" i="2"/>
  <c r="F176" i="2"/>
  <c r="F184" i="2"/>
  <c r="F199" i="2"/>
  <c r="F207" i="2"/>
  <c r="F215" i="2"/>
  <c r="F223" i="2"/>
  <c r="F231" i="2"/>
  <c r="F239" i="2"/>
  <c r="F247" i="2"/>
  <c r="F255" i="2"/>
  <c r="F263" i="2"/>
  <c r="F271" i="2"/>
  <c r="F279" i="2"/>
  <c r="F287" i="2"/>
  <c r="F295" i="2"/>
  <c r="F303" i="2"/>
  <c r="F311" i="2"/>
  <c r="F319" i="2"/>
  <c r="F327" i="2"/>
  <c r="F335" i="2"/>
  <c r="F343" i="2"/>
  <c r="F351" i="2"/>
  <c r="F30" i="2"/>
  <c r="F38" i="2"/>
  <c r="F46" i="2"/>
  <c r="F54" i="2"/>
  <c r="F62" i="2"/>
  <c r="F70" i="2"/>
  <c r="F78" i="2"/>
  <c r="F86" i="2"/>
  <c r="F94" i="2"/>
  <c r="F102" i="2"/>
  <c r="F110" i="2"/>
  <c r="F118" i="2"/>
  <c r="F126" i="2"/>
  <c r="F134" i="2"/>
  <c r="F142" i="2"/>
  <c r="F150" i="2"/>
  <c r="F158" i="2"/>
  <c r="F166" i="2"/>
  <c r="F174" i="2"/>
  <c r="F182" i="2"/>
  <c r="F193" i="2"/>
  <c r="F189" i="2"/>
  <c r="F197" i="2"/>
  <c r="F205" i="2"/>
  <c r="F213" i="2"/>
  <c r="F221" i="2"/>
  <c r="F229" i="2"/>
  <c r="F237" i="2"/>
  <c r="F245" i="2"/>
  <c r="F253" i="2"/>
  <c r="F261" i="2"/>
  <c r="F269" i="2"/>
  <c r="F277" i="2"/>
  <c r="F285" i="2"/>
  <c r="F293" i="2"/>
  <c r="F301" i="2"/>
  <c r="F309" i="2"/>
  <c r="F317" i="2"/>
  <c r="F325" i="2"/>
  <c r="F333" i="2"/>
  <c r="F341" i="2"/>
  <c r="F349" i="2"/>
  <c r="F357" i="2"/>
  <c r="F195" i="2"/>
  <c r="F203" i="2"/>
  <c r="F211" i="2"/>
  <c r="F219" i="2"/>
  <c r="F227" i="2"/>
  <c r="F235" i="2"/>
  <c r="F243" i="2"/>
  <c r="F251" i="2"/>
  <c r="F259" i="2"/>
  <c r="F267" i="2"/>
  <c r="F275" i="2"/>
  <c r="F283" i="2"/>
  <c r="F291" i="2"/>
  <c r="F299" i="2"/>
  <c r="F307" i="2"/>
  <c r="F315" i="2"/>
  <c r="F323" i="2"/>
  <c r="F331" i="2"/>
  <c r="F339" i="2"/>
  <c r="F347" i="2"/>
  <c r="F355" i="2"/>
  <c r="U243" i="1" l="1"/>
  <c r="U241" i="1"/>
  <c r="Y241" i="1" s="1"/>
  <c r="Z241" i="1"/>
  <c r="V241" i="1"/>
  <c r="X241" i="1"/>
  <c r="W241" i="1"/>
  <c r="Z243" i="1"/>
  <c r="V243" i="1"/>
  <c r="Y243" i="1"/>
  <c r="X243" i="1"/>
  <c r="W243" i="1"/>
  <c r="U209" i="1"/>
  <c r="U225" i="1"/>
  <c r="U239" i="1"/>
  <c r="U210" i="1"/>
  <c r="U226" i="1"/>
  <c r="U217" i="1"/>
  <c r="U233" i="1"/>
  <c r="U227" i="1"/>
  <c r="U221" i="1"/>
  <c r="U220" i="1"/>
  <c r="U215" i="1"/>
  <c r="U214" i="1"/>
  <c r="U208" i="1"/>
  <c r="U197" i="1"/>
  <c r="U196" i="1"/>
  <c r="U189" i="1"/>
  <c r="U188" i="1"/>
  <c r="U181" i="1"/>
  <c r="U180" i="1"/>
  <c r="U173" i="1"/>
  <c r="U172" i="1"/>
  <c r="U165" i="1"/>
  <c r="U164" i="1"/>
  <c r="U157" i="1"/>
  <c r="U156" i="1"/>
  <c r="U149" i="1"/>
  <c r="U148" i="1"/>
  <c r="U141" i="1"/>
  <c r="U140" i="1"/>
  <c r="U244" i="1"/>
  <c r="U242" i="1"/>
  <c r="U235" i="1"/>
  <c r="U229" i="1"/>
  <c r="U228" i="1"/>
  <c r="U223" i="1"/>
  <c r="U222" i="1"/>
  <c r="U216" i="1"/>
  <c r="U203" i="1"/>
  <c r="U202" i="1"/>
  <c r="U195" i="1"/>
  <c r="U194" i="1"/>
  <c r="U187" i="1"/>
  <c r="U186" i="1"/>
  <c r="U179" i="1"/>
  <c r="U178" i="1"/>
  <c r="U171" i="1"/>
  <c r="U170" i="1"/>
  <c r="U163" i="1"/>
  <c r="U162" i="1"/>
  <c r="U155" i="1"/>
  <c r="U154" i="1"/>
  <c r="U147" i="1"/>
  <c r="U146" i="1"/>
  <c r="U139" i="1"/>
  <c r="U138" i="1"/>
  <c r="U133" i="1"/>
  <c r="U131" i="1"/>
  <c r="U129" i="1"/>
  <c r="U127" i="1"/>
  <c r="U125" i="1"/>
  <c r="U123" i="1"/>
  <c r="U121" i="1"/>
  <c r="U119" i="1"/>
  <c r="U117" i="1"/>
  <c r="U115" i="1"/>
  <c r="U113" i="1"/>
  <c r="U111" i="1"/>
  <c r="U109" i="1"/>
  <c r="U240" i="1"/>
  <c r="U237" i="1"/>
  <c r="U230" i="1"/>
  <c r="U211" i="1"/>
  <c r="U204" i="1"/>
  <c r="U200" i="1"/>
  <c r="U193" i="1"/>
  <c r="U184" i="1"/>
  <c r="U177" i="1"/>
  <c r="U168" i="1"/>
  <c r="U161" i="1"/>
  <c r="U152" i="1"/>
  <c r="U145" i="1"/>
  <c r="U136" i="1"/>
  <c r="U108" i="1"/>
  <c r="U107" i="1"/>
  <c r="U100" i="1"/>
  <c r="U99" i="1"/>
  <c r="U92" i="1"/>
  <c r="U91" i="1"/>
  <c r="U84" i="1"/>
  <c r="U83" i="1"/>
  <c r="U76" i="1"/>
  <c r="U75" i="1"/>
  <c r="U68" i="1"/>
  <c r="U67" i="1"/>
  <c r="U60" i="1"/>
  <c r="U59" i="1"/>
  <c r="U51" i="1"/>
  <c r="U47" i="1"/>
  <c r="U43" i="1"/>
  <c r="U39" i="1"/>
  <c r="U35" i="1"/>
  <c r="U31" i="1"/>
  <c r="U27" i="1"/>
  <c r="U23" i="1"/>
  <c r="U19" i="1"/>
  <c r="U15" i="1"/>
  <c r="U11" i="1"/>
  <c r="U7" i="1"/>
  <c r="U236" i="1"/>
  <c r="U224" i="1"/>
  <c r="U205" i="1"/>
  <c r="U192" i="1"/>
  <c r="U176" i="1"/>
  <c r="U153" i="1"/>
  <c r="U137" i="1"/>
  <c r="U104" i="1"/>
  <c r="U95" i="1"/>
  <c r="U88" i="1"/>
  <c r="U80" i="1"/>
  <c r="U71" i="1"/>
  <c r="U63" i="1"/>
  <c r="U56" i="1"/>
  <c r="U232" i="1"/>
  <c r="U213" i="1"/>
  <c r="U206" i="1"/>
  <c r="U198" i="1"/>
  <c r="U191" i="1"/>
  <c r="U182" i="1"/>
  <c r="U175" i="1"/>
  <c r="U166" i="1"/>
  <c r="U159" i="1"/>
  <c r="U150" i="1"/>
  <c r="U143" i="1"/>
  <c r="U134" i="1"/>
  <c r="U130" i="1"/>
  <c r="U126" i="1"/>
  <c r="U122" i="1"/>
  <c r="U118" i="1"/>
  <c r="U114" i="1"/>
  <c r="U110" i="1"/>
  <c r="U106" i="1"/>
  <c r="U105" i="1"/>
  <c r="U98" i="1"/>
  <c r="U97" i="1"/>
  <c r="U90" i="1"/>
  <c r="U89" i="1"/>
  <c r="U82" i="1"/>
  <c r="U81" i="1"/>
  <c r="U74" i="1"/>
  <c r="U73" i="1"/>
  <c r="U66" i="1"/>
  <c r="U65" i="1"/>
  <c r="U58" i="1"/>
  <c r="U57" i="1"/>
  <c r="U52" i="1"/>
  <c r="U48" i="1"/>
  <c r="U44" i="1"/>
  <c r="U40" i="1"/>
  <c r="U36" i="1"/>
  <c r="U32" i="1"/>
  <c r="U28" i="1"/>
  <c r="U24" i="1"/>
  <c r="U20" i="1"/>
  <c r="U16" i="1"/>
  <c r="U12" i="1"/>
  <c r="U8" i="1"/>
  <c r="U231" i="1"/>
  <c r="U201" i="1"/>
  <c r="U185" i="1"/>
  <c r="U169" i="1"/>
  <c r="U160" i="1"/>
  <c r="U144" i="1"/>
  <c r="U103" i="1"/>
  <c r="U96" i="1"/>
  <c r="U87" i="1"/>
  <c r="U79" i="1"/>
  <c r="U72" i="1"/>
  <c r="U64" i="1"/>
  <c r="U55" i="1"/>
  <c r="U212" i="1"/>
  <c r="U174" i="1"/>
  <c r="U167" i="1"/>
  <c r="U132" i="1"/>
  <c r="U116" i="1"/>
  <c r="U85" i="1"/>
  <c r="U78" i="1"/>
  <c r="U53" i="1"/>
  <c r="U49" i="1"/>
  <c r="U41" i="1"/>
  <c r="U33" i="1"/>
  <c r="U25" i="1"/>
  <c r="U207" i="1"/>
  <c r="U199" i="1"/>
  <c r="U142" i="1"/>
  <c r="U135" i="1"/>
  <c r="U124" i="1"/>
  <c r="U101" i="1"/>
  <c r="U94" i="1"/>
  <c r="U69" i="1"/>
  <c r="U62" i="1"/>
  <c r="U45" i="1"/>
  <c r="U37" i="1"/>
  <c r="U29" i="1"/>
  <c r="U21" i="1"/>
  <c r="U238" i="1"/>
  <c r="U219" i="1"/>
  <c r="U158" i="1"/>
  <c r="U120" i="1"/>
  <c r="U102" i="1"/>
  <c r="U46" i="1"/>
  <c r="U30" i="1"/>
  <c r="U18" i="1"/>
  <c r="U17" i="1"/>
  <c r="U10" i="1"/>
  <c r="U183" i="1"/>
  <c r="U128" i="1"/>
  <c r="U93" i="1"/>
  <c r="U86" i="1"/>
  <c r="U50" i="1"/>
  <c r="U34" i="1"/>
  <c r="U9" i="1"/>
  <c r="U151" i="1"/>
  <c r="U77" i="1"/>
  <c r="U70" i="1"/>
  <c r="U38" i="1"/>
  <c r="U22" i="1"/>
  <c r="U14" i="1"/>
  <c r="U6" i="1"/>
  <c r="U190" i="1"/>
  <c r="U112" i="1"/>
  <c r="U61" i="1"/>
  <c r="U54" i="1"/>
  <c r="U42" i="1"/>
  <c r="U26" i="1"/>
  <c r="U13" i="1"/>
  <c r="U5" i="1"/>
  <c r="U218" i="1"/>
  <c r="U234" i="1"/>
  <c r="X26" i="1" l="1"/>
  <c r="W26" i="1"/>
  <c r="Z26" i="1"/>
  <c r="V26" i="1"/>
  <c r="Y26" i="1"/>
  <c r="X22" i="1"/>
  <c r="W22" i="1"/>
  <c r="V22" i="1"/>
  <c r="Z22" i="1"/>
  <c r="Y22" i="1"/>
  <c r="X86" i="1"/>
  <c r="Y86" i="1"/>
  <c r="V86" i="1"/>
  <c r="W86" i="1"/>
  <c r="Z86" i="1"/>
  <c r="X10" i="1"/>
  <c r="W10" i="1"/>
  <c r="Z10" i="1"/>
  <c r="Y10" i="1"/>
  <c r="V10" i="1"/>
  <c r="W37" i="1"/>
  <c r="Z37" i="1"/>
  <c r="V37" i="1"/>
  <c r="Y37" i="1"/>
  <c r="X37" i="1"/>
  <c r="W33" i="1"/>
  <c r="Z33" i="1"/>
  <c r="V33" i="1"/>
  <c r="Y33" i="1"/>
  <c r="X33" i="1"/>
  <c r="X64" i="1"/>
  <c r="W64" i="1"/>
  <c r="Z64" i="1"/>
  <c r="V64" i="1"/>
  <c r="Y64" i="1"/>
  <c r="Z8" i="1"/>
  <c r="V8" i="1"/>
  <c r="Y8" i="1"/>
  <c r="W8" i="1"/>
  <c r="X8" i="1"/>
  <c r="Z40" i="1"/>
  <c r="V40" i="1"/>
  <c r="Y40" i="1"/>
  <c r="X40" i="1"/>
  <c r="W40" i="1"/>
  <c r="Z73" i="1"/>
  <c r="V73" i="1"/>
  <c r="W73" i="1"/>
  <c r="Y73" i="1"/>
  <c r="X73" i="1"/>
  <c r="X118" i="1"/>
  <c r="W118" i="1"/>
  <c r="V118" i="1"/>
  <c r="Z118" i="1"/>
  <c r="Y118" i="1"/>
  <c r="X56" i="1"/>
  <c r="W56" i="1"/>
  <c r="V56" i="1"/>
  <c r="Z56" i="1"/>
  <c r="Y56" i="1"/>
  <c r="X153" i="1"/>
  <c r="W153" i="1"/>
  <c r="V153" i="1"/>
  <c r="Z153" i="1"/>
  <c r="Y153" i="1"/>
  <c r="X224" i="1"/>
  <c r="V224" i="1"/>
  <c r="Y224" i="1"/>
  <c r="W224" i="1"/>
  <c r="Z224" i="1"/>
  <c r="Y47" i="1"/>
  <c r="X47" i="1"/>
  <c r="W47" i="1"/>
  <c r="Z47" i="1"/>
  <c r="V47" i="1"/>
  <c r="Z83" i="1"/>
  <c r="V83" i="1"/>
  <c r="X83" i="1"/>
  <c r="Y83" i="1"/>
  <c r="W83" i="1"/>
  <c r="Z99" i="1"/>
  <c r="V99" i="1"/>
  <c r="Y99" i="1"/>
  <c r="X99" i="1"/>
  <c r="W99" i="1"/>
  <c r="Z200" i="1"/>
  <c r="V200" i="1"/>
  <c r="X200" i="1"/>
  <c r="W200" i="1"/>
  <c r="Y200" i="1"/>
  <c r="Z113" i="1"/>
  <c r="V113" i="1"/>
  <c r="Y113" i="1"/>
  <c r="X113" i="1"/>
  <c r="W113" i="1"/>
  <c r="Z129" i="1"/>
  <c r="V129" i="1"/>
  <c r="Y129" i="1"/>
  <c r="X129" i="1"/>
  <c r="W129" i="1"/>
  <c r="X155" i="1"/>
  <c r="V155" i="1"/>
  <c r="Z155" i="1"/>
  <c r="Y155" i="1"/>
  <c r="W155" i="1"/>
  <c r="X171" i="1"/>
  <c r="V171" i="1"/>
  <c r="Z171" i="1"/>
  <c r="Y171" i="1"/>
  <c r="W171" i="1"/>
  <c r="X187" i="1"/>
  <c r="V187" i="1"/>
  <c r="Z187" i="1"/>
  <c r="Y187" i="1"/>
  <c r="W187" i="1"/>
  <c r="X228" i="1"/>
  <c r="Y228" i="1"/>
  <c r="V228" i="1"/>
  <c r="Z228" i="1"/>
  <c r="W228" i="1"/>
  <c r="X244" i="1"/>
  <c r="W244" i="1"/>
  <c r="Z244" i="1"/>
  <c r="V244" i="1"/>
  <c r="Y244" i="1"/>
  <c r="X165" i="1"/>
  <c r="Z165" i="1"/>
  <c r="Y165" i="1"/>
  <c r="W165" i="1"/>
  <c r="V165" i="1"/>
  <c r="X197" i="1"/>
  <c r="Z197" i="1"/>
  <c r="Y197" i="1"/>
  <c r="W197" i="1"/>
  <c r="V197" i="1"/>
  <c r="X220" i="1"/>
  <c r="Y220" i="1"/>
  <c r="Z220" i="1"/>
  <c r="W220" i="1"/>
  <c r="V220" i="1"/>
  <c r="Z225" i="1"/>
  <c r="V225" i="1"/>
  <c r="Y225" i="1"/>
  <c r="X225" i="1"/>
  <c r="W225" i="1"/>
  <c r="X218" i="1"/>
  <c r="Z218" i="1"/>
  <c r="Y218" i="1"/>
  <c r="W218" i="1"/>
  <c r="V218" i="1"/>
  <c r="Z190" i="1"/>
  <c r="V190" i="1"/>
  <c r="Y190" i="1"/>
  <c r="X190" i="1"/>
  <c r="W190" i="1"/>
  <c r="W9" i="1"/>
  <c r="Z9" i="1"/>
  <c r="V9" i="1"/>
  <c r="X9" i="1"/>
  <c r="Y9" i="1"/>
  <c r="Z93" i="1"/>
  <c r="V93" i="1"/>
  <c r="Y93" i="1"/>
  <c r="W93" i="1"/>
  <c r="X93" i="1"/>
  <c r="X102" i="1"/>
  <c r="Y102" i="1"/>
  <c r="V102" i="1"/>
  <c r="W102" i="1"/>
  <c r="Z102" i="1"/>
  <c r="X238" i="1"/>
  <c r="W238" i="1"/>
  <c r="Z238" i="1"/>
  <c r="Y238" i="1"/>
  <c r="V238" i="1"/>
  <c r="Z101" i="1"/>
  <c r="V101" i="1"/>
  <c r="Y101" i="1"/>
  <c r="X101" i="1"/>
  <c r="W101" i="1"/>
  <c r="X199" i="1"/>
  <c r="Y199" i="1"/>
  <c r="W199" i="1"/>
  <c r="V199" i="1"/>
  <c r="Z199" i="1"/>
  <c r="X72" i="1"/>
  <c r="W72" i="1"/>
  <c r="Z72" i="1"/>
  <c r="V72" i="1"/>
  <c r="Y72" i="1"/>
  <c r="Z12" i="1"/>
  <c r="V12" i="1"/>
  <c r="Y12" i="1"/>
  <c r="W12" i="1"/>
  <c r="X12" i="1"/>
  <c r="Z44" i="1"/>
  <c r="V44" i="1"/>
  <c r="Y44" i="1"/>
  <c r="X44" i="1"/>
  <c r="W44" i="1"/>
  <c r="X74" i="1"/>
  <c r="V74" i="1"/>
  <c r="Y74" i="1"/>
  <c r="Z74" i="1"/>
  <c r="W74" i="1"/>
  <c r="X106" i="1"/>
  <c r="V106" i="1"/>
  <c r="Z106" i="1"/>
  <c r="Y106" i="1"/>
  <c r="W106" i="1"/>
  <c r="X143" i="1"/>
  <c r="Y143" i="1"/>
  <c r="W143" i="1"/>
  <c r="V143" i="1"/>
  <c r="Z143" i="1"/>
  <c r="X175" i="1"/>
  <c r="Y175" i="1"/>
  <c r="W175" i="1"/>
  <c r="V175" i="1"/>
  <c r="Z175" i="1"/>
  <c r="X206" i="1"/>
  <c r="W206" i="1"/>
  <c r="Z206" i="1"/>
  <c r="Y206" i="1"/>
  <c r="V206" i="1"/>
  <c r="Z95" i="1"/>
  <c r="V95" i="1"/>
  <c r="X95" i="1"/>
  <c r="W95" i="1"/>
  <c r="Y95" i="1"/>
  <c r="Z176" i="1"/>
  <c r="V176" i="1"/>
  <c r="X176" i="1"/>
  <c r="W176" i="1"/>
  <c r="Y176" i="1"/>
  <c r="X236" i="1"/>
  <c r="Y236" i="1"/>
  <c r="W236" i="1"/>
  <c r="V236" i="1"/>
  <c r="Z236" i="1"/>
  <c r="Y35" i="1"/>
  <c r="X35" i="1"/>
  <c r="W35" i="1"/>
  <c r="Z35" i="1"/>
  <c r="V35" i="1"/>
  <c r="X68" i="1"/>
  <c r="Z68" i="1"/>
  <c r="W68" i="1"/>
  <c r="Y68" i="1"/>
  <c r="V68" i="1"/>
  <c r="X145" i="1"/>
  <c r="W145" i="1"/>
  <c r="V145" i="1"/>
  <c r="Z145" i="1"/>
  <c r="Y145" i="1"/>
  <c r="X177" i="1"/>
  <c r="W177" i="1"/>
  <c r="V177" i="1"/>
  <c r="Z177" i="1"/>
  <c r="Y177" i="1"/>
  <c r="Z115" i="1"/>
  <c r="V115" i="1"/>
  <c r="Y115" i="1"/>
  <c r="X115" i="1"/>
  <c r="W115" i="1"/>
  <c r="Z131" i="1"/>
  <c r="V131" i="1"/>
  <c r="Y131" i="1"/>
  <c r="X131" i="1"/>
  <c r="W131" i="1"/>
  <c r="Z146" i="1"/>
  <c r="V146" i="1"/>
  <c r="W146" i="1"/>
  <c r="Y146" i="1"/>
  <c r="X146" i="1"/>
  <c r="Z194" i="1"/>
  <c r="V194" i="1"/>
  <c r="W194" i="1"/>
  <c r="Y194" i="1"/>
  <c r="X194" i="1"/>
  <c r="Z229" i="1"/>
  <c r="V229" i="1"/>
  <c r="X229" i="1"/>
  <c r="W229" i="1"/>
  <c r="Y229" i="1"/>
  <c r="Z156" i="1"/>
  <c r="V156" i="1"/>
  <c r="Y156" i="1"/>
  <c r="X156" i="1"/>
  <c r="W156" i="1"/>
  <c r="Z188" i="1"/>
  <c r="V188" i="1"/>
  <c r="Y188" i="1"/>
  <c r="X188" i="1"/>
  <c r="W188" i="1"/>
  <c r="X208" i="1"/>
  <c r="V208" i="1"/>
  <c r="Z208" i="1"/>
  <c r="Y208" i="1"/>
  <c r="W208" i="1"/>
  <c r="Z221" i="1"/>
  <c r="V221" i="1"/>
  <c r="X221" i="1"/>
  <c r="Y221" i="1"/>
  <c r="W221" i="1"/>
  <c r="X226" i="1"/>
  <c r="Z226" i="1"/>
  <c r="Y226" i="1"/>
  <c r="W226" i="1"/>
  <c r="V226" i="1"/>
  <c r="Z209" i="1"/>
  <c r="V209" i="1"/>
  <c r="W209" i="1"/>
  <c r="Y209" i="1"/>
  <c r="X209" i="1"/>
  <c r="W5" i="1"/>
  <c r="Z5" i="1"/>
  <c r="V5" i="1"/>
  <c r="X5" i="1"/>
  <c r="Y5" i="1"/>
  <c r="X54" i="1"/>
  <c r="Y54" i="1"/>
  <c r="V54" i="1"/>
  <c r="W54" i="1"/>
  <c r="Z54" i="1"/>
  <c r="X6" i="1"/>
  <c r="W6" i="1"/>
  <c r="Y6" i="1"/>
  <c r="Z6" i="1"/>
  <c r="V6" i="1"/>
  <c r="X70" i="1"/>
  <c r="Y70" i="1"/>
  <c r="AH18" i="1" s="1"/>
  <c r="V70" i="1"/>
  <c r="W70" i="1"/>
  <c r="Z70" i="1"/>
  <c r="X34" i="1"/>
  <c r="W34" i="1"/>
  <c r="Z34" i="1"/>
  <c r="V34" i="1"/>
  <c r="Y34" i="1"/>
  <c r="X128" i="1"/>
  <c r="W128" i="1"/>
  <c r="Z128" i="1"/>
  <c r="V128" i="1"/>
  <c r="Y128" i="1"/>
  <c r="X18" i="1"/>
  <c r="W18" i="1"/>
  <c r="V18" i="1"/>
  <c r="Z18" i="1"/>
  <c r="Y18" i="1"/>
  <c r="X120" i="1"/>
  <c r="W120" i="1"/>
  <c r="Z120" i="1"/>
  <c r="V120" i="1"/>
  <c r="Y120" i="1"/>
  <c r="W21" i="1"/>
  <c r="Z21" i="1"/>
  <c r="V21" i="1"/>
  <c r="Y21" i="1"/>
  <c r="X21" i="1"/>
  <c r="X62" i="1"/>
  <c r="Y62" i="1"/>
  <c r="W62" i="1"/>
  <c r="V62" i="1"/>
  <c r="Z62" i="1"/>
  <c r="X124" i="1"/>
  <c r="W124" i="1"/>
  <c r="Z124" i="1"/>
  <c r="Y124" i="1"/>
  <c r="V124" i="1"/>
  <c r="Z207" i="1"/>
  <c r="V207" i="1"/>
  <c r="W207" i="1"/>
  <c r="Y207" i="1"/>
  <c r="X207" i="1"/>
  <c r="W49" i="1"/>
  <c r="Z49" i="1"/>
  <c r="V49" i="1"/>
  <c r="Y49" i="1"/>
  <c r="X49" i="1"/>
  <c r="X116" i="1"/>
  <c r="W116" i="1"/>
  <c r="Z116" i="1"/>
  <c r="Y116" i="1"/>
  <c r="V116" i="1"/>
  <c r="X212" i="1"/>
  <c r="Y212" i="1"/>
  <c r="Z212" i="1"/>
  <c r="W212" i="1"/>
  <c r="V212" i="1"/>
  <c r="Z79" i="1"/>
  <c r="V79" i="1"/>
  <c r="X79" i="1"/>
  <c r="W79" i="1"/>
  <c r="Y79" i="1"/>
  <c r="Z144" i="1"/>
  <c r="V144" i="1"/>
  <c r="X144" i="1"/>
  <c r="W144" i="1"/>
  <c r="Y144" i="1"/>
  <c r="X201" i="1"/>
  <c r="W201" i="1"/>
  <c r="V201" i="1"/>
  <c r="Z201" i="1"/>
  <c r="Y201" i="1"/>
  <c r="Z16" i="1"/>
  <c r="V16" i="1"/>
  <c r="Y16" i="1"/>
  <c r="W16" i="1"/>
  <c r="X16" i="1"/>
  <c r="Z32" i="1"/>
  <c r="V32" i="1"/>
  <c r="Y32" i="1"/>
  <c r="X32" i="1"/>
  <c r="W32" i="1"/>
  <c r="Z48" i="1"/>
  <c r="V48" i="1"/>
  <c r="Y48" i="1"/>
  <c r="X48" i="1"/>
  <c r="W48" i="1"/>
  <c r="Z65" i="1"/>
  <c r="V65" i="1"/>
  <c r="W65" i="1"/>
  <c r="Y65" i="1"/>
  <c r="X65" i="1"/>
  <c r="Z81" i="1"/>
  <c r="V81" i="1"/>
  <c r="W81" i="1"/>
  <c r="Y81" i="1"/>
  <c r="X81" i="1"/>
  <c r="Z97" i="1"/>
  <c r="V97" i="1"/>
  <c r="W97" i="1"/>
  <c r="Y97" i="1"/>
  <c r="X97" i="1"/>
  <c r="X110" i="1"/>
  <c r="W110" i="1"/>
  <c r="V110" i="1"/>
  <c r="Z110" i="1"/>
  <c r="Y110" i="1"/>
  <c r="X126" i="1"/>
  <c r="W126" i="1"/>
  <c r="V126" i="1"/>
  <c r="Z126" i="1"/>
  <c r="Y126" i="1"/>
  <c r="Z150" i="1"/>
  <c r="V150" i="1"/>
  <c r="Y150" i="1"/>
  <c r="X150" i="1"/>
  <c r="W150" i="1"/>
  <c r="Z182" i="1"/>
  <c r="V182" i="1"/>
  <c r="Y182" i="1"/>
  <c r="X182" i="1"/>
  <c r="W182" i="1"/>
  <c r="Z213" i="1"/>
  <c r="V213" i="1"/>
  <c r="X213" i="1"/>
  <c r="Y213" i="1"/>
  <c r="W213" i="1"/>
  <c r="Z71" i="1"/>
  <c r="V71" i="1"/>
  <c r="X71" i="1"/>
  <c r="W71" i="1"/>
  <c r="Y71" i="1"/>
  <c r="X104" i="1"/>
  <c r="W104" i="1"/>
  <c r="V104" i="1"/>
  <c r="Z104" i="1"/>
  <c r="Y104" i="1"/>
  <c r="Z192" i="1"/>
  <c r="V192" i="1"/>
  <c r="X192" i="1"/>
  <c r="W192" i="1"/>
  <c r="Y192" i="1"/>
  <c r="Y7" i="1"/>
  <c r="X7" i="1"/>
  <c r="V7" i="1"/>
  <c r="Z7" i="1"/>
  <c r="W7" i="1"/>
  <c r="Y23" i="1"/>
  <c r="X23" i="1"/>
  <c r="W23" i="1"/>
  <c r="Z23" i="1"/>
  <c r="V23" i="1"/>
  <c r="Y39" i="1"/>
  <c r="X39" i="1"/>
  <c r="W39" i="1"/>
  <c r="Z39" i="1"/>
  <c r="V39" i="1"/>
  <c r="Z59" i="1"/>
  <c r="V59" i="1"/>
  <c r="X59" i="1"/>
  <c r="Y59" i="1"/>
  <c r="W59" i="1"/>
  <c r="Z75" i="1"/>
  <c r="V75" i="1"/>
  <c r="Y75" i="1"/>
  <c r="X75" i="1"/>
  <c r="W75" i="1"/>
  <c r="Z91" i="1"/>
  <c r="V91" i="1"/>
  <c r="X91" i="1"/>
  <c r="Y91" i="1"/>
  <c r="W91" i="1"/>
  <c r="Z107" i="1"/>
  <c r="V107" i="1"/>
  <c r="X107" i="1"/>
  <c r="Y107" i="1"/>
  <c r="W107" i="1"/>
  <c r="Z152" i="1"/>
  <c r="V152" i="1"/>
  <c r="X152" i="1"/>
  <c r="W152" i="1"/>
  <c r="Y152" i="1"/>
  <c r="Z184" i="1"/>
  <c r="V184" i="1"/>
  <c r="X184" i="1"/>
  <c r="W184" i="1"/>
  <c r="Y184" i="1"/>
  <c r="Z211" i="1"/>
  <c r="V211" i="1"/>
  <c r="Y211" i="1"/>
  <c r="X211" i="1"/>
  <c r="W211" i="1"/>
  <c r="Z109" i="1"/>
  <c r="V109" i="1"/>
  <c r="Y109" i="1"/>
  <c r="X109" i="1"/>
  <c r="W109" i="1"/>
  <c r="Z117" i="1"/>
  <c r="V117" i="1"/>
  <c r="Y117" i="1"/>
  <c r="X117" i="1"/>
  <c r="W117" i="1"/>
  <c r="Z125" i="1"/>
  <c r="V125" i="1"/>
  <c r="Y125" i="1"/>
  <c r="X125" i="1"/>
  <c r="W125" i="1"/>
  <c r="Z133" i="1"/>
  <c r="V133" i="1"/>
  <c r="Y133" i="1"/>
  <c r="X133" i="1"/>
  <c r="W133" i="1"/>
  <c r="X147" i="1"/>
  <c r="V147" i="1"/>
  <c r="Z147" i="1"/>
  <c r="Y147" i="1"/>
  <c r="W147" i="1"/>
  <c r="X163" i="1"/>
  <c r="V163" i="1"/>
  <c r="Z163" i="1"/>
  <c r="Y163" i="1"/>
  <c r="W163" i="1"/>
  <c r="X179" i="1"/>
  <c r="V179" i="1"/>
  <c r="Z179" i="1"/>
  <c r="Y179" i="1"/>
  <c r="W179" i="1"/>
  <c r="X195" i="1"/>
  <c r="V195" i="1"/>
  <c r="Z195" i="1"/>
  <c r="Y195" i="1"/>
  <c r="W195" i="1"/>
  <c r="X222" i="1"/>
  <c r="W222" i="1"/>
  <c r="V222" i="1"/>
  <c r="Z222" i="1"/>
  <c r="Y222" i="1"/>
  <c r="Z235" i="1"/>
  <c r="V235" i="1"/>
  <c r="Y235" i="1"/>
  <c r="W235" i="1"/>
  <c r="X235" i="1"/>
  <c r="X141" i="1"/>
  <c r="Z141" i="1"/>
  <c r="Y141" i="1"/>
  <c r="W141" i="1"/>
  <c r="V141" i="1"/>
  <c r="X157" i="1"/>
  <c r="Z157" i="1"/>
  <c r="Y157" i="1"/>
  <c r="W157" i="1"/>
  <c r="V157" i="1"/>
  <c r="X173" i="1"/>
  <c r="Z173" i="1"/>
  <c r="Y173" i="1"/>
  <c r="W173" i="1"/>
  <c r="V173" i="1"/>
  <c r="X189" i="1"/>
  <c r="Z189" i="1"/>
  <c r="Y189" i="1"/>
  <c r="W189" i="1"/>
  <c r="V189" i="1"/>
  <c r="X214" i="1"/>
  <c r="W214" i="1"/>
  <c r="Z214" i="1"/>
  <c r="Y214" i="1"/>
  <c r="V214" i="1"/>
  <c r="Z227" i="1"/>
  <c r="V227" i="1"/>
  <c r="Y227" i="1"/>
  <c r="X227" i="1"/>
  <c r="W227" i="1"/>
  <c r="X210" i="1"/>
  <c r="Z210" i="1"/>
  <c r="W210" i="1"/>
  <c r="AF46" i="1" s="1"/>
  <c r="V210" i="1"/>
  <c r="Y210" i="1"/>
  <c r="AH46" i="1" s="1"/>
  <c r="X234" i="1"/>
  <c r="Z234" i="1"/>
  <c r="V234" i="1"/>
  <c r="Y234" i="1"/>
  <c r="W234" i="1"/>
  <c r="X112" i="1"/>
  <c r="W112" i="1"/>
  <c r="Z112" i="1"/>
  <c r="V112" i="1"/>
  <c r="Y112" i="1"/>
  <c r="X151" i="1"/>
  <c r="Y151" i="1"/>
  <c r="W151" i="1"/>
  <c r="Z151" i="1"/>
  <c r="V151" i="1"/>
  <c r="X46" i="1"/>
  <c r="W46" i="1"/>
  <c r="V46" i="1"/>
  <c r="Z46" i="1"/>
  <c r="Y46" i="1"/>
  <c r="Z219" i="1"/>
  <c r="V219" i="1"/>
  <c r="Y219" i="1"/>
  <c r="X219" i="1"/>
  <c r="W219" i="1"/>
  <c r="X94" i="1"/>
  <c r="Y94" i="1"/>
  <c r="W94" i="1"/>
  <c r="V94" i="1"/>
  <c r="Z94" i="1"/>
  <c r="Z142" i="1"/>
  <c r="V142" i="1"/>
  <c r="Y142" i="1"/>
  <c r="X142" i="1"/>
  <c r="W142" i="1"/>
  <c r="X78" i="1"/>
  <c r="Y78" i="1"/>
  <c r="V78" i="1"/>
  <c r="W78" i="1"/>
  <c r="Z78" i="1"/>
  <c r="X167" i="1"/>
  <c r="Y167" i="1"/>
  <c r="W167" i="1"/>
  <c r="V167" i="1"/>
  <c r="Z167" i="1"/>
  <c r="X96" i="1"/>
  <c r="W96" i="1"/>
  <c r="Z96" i="1"/>
  <c r="V96" i="1"/>
  <c r="Y96" i="1"/>
  <c r="X169" i="1"/>
  <c r="W169" i="1"/>
  <c r="V169" i="1"/>
  <c r="Z169" i="1"/>
  <c r="Y169" i="1"/>
  <c r="Z24" i="1"/>
  <c r="V24" i="1"/>
  <c r="Y24" i="1"/>
  <c r="X24" i="1"/>
  <c r="W24" i="1"/>
  <c r="Z57" i="1"/>
  <c r="V57" i="1"/>
  <c r="W57" i="1"/>
  <c r="Y57" i="1"/>
  <c r="X57" i="1"/>
  <c r="Z89" i="1"/>
  <c r="V89" i="1"/>
  <c r="W89" i="1"/>
  <c r="Y89" i="1"/>
  <c r="X89" i="1"/>
  <c r="Z105" i="1"/>
  <c r="V105" i="1"/>
  <c r="W105" i="1"/>
  <c r="Y105" i="1"/>
  <c r="X105" i="1"/>
  <c r="Z134" i="1"/>
  <c r="V134" i="1"/>
  <c r="Y134" i="1"/>
  <c r="X134" i="1"/>
  <c r="W134" i="1"/>
  <c r="Z166" i="1"/>
  <c r="V166" i="1"/>
  <c r="Y166" i="1"/>
  <c r="X166" i="1"/>
  <c r="W166" i="1"/>
  <c r="Z198" i="1"/>
  <c r="V198" i="1"/>
  <c r="Y198" i="1"/>
  <c r="X198" i="1"/>
  <c r="W198" i="1"/>
  <c r="X88" i="1"/>
  <c r="W88" i="1"/>
  <c r="V88" i="1"/>
  <c r="Z88" i="1"/>
  <c r="Y88" i="1"/>
  <c r="Y15" i="1"/>
  <c r="X15" i="1"/>
  <c r="W15" i="1"/>
  <c r="V15" i="1"/>
  <c r="Z15" i="1"/>
  <c r="AI7" i="1" s="1"/>
  <c r="Y31" i="1"/>
  <c r="X31" i="1"/>
  <c r="W31" i="1"/>
  <c r="Z31" i="1"/>
  <c r="V31" i="1"/>
  <c r="Z67" i="1"/>
  <c r="V67" i="1"/>
  <c r="Y67" i="1"/>
  <c r="X67" i="1"/>
  <c r="W67" i="1"/>
  <c r="Z136" i="1"/>
  <c r="V136" i="1"/>
  <c r="X136" i="1"/>
  <c r="W136" i="1"/>
  <c r="Y136" i="1"/>
  <c r="Z168" i="1"/>
  <c r="V168" i="1"/>
  <c r="X168" i="1"/>
  <c r="W168" i="1"/>
  <c r="Y168" i="1"/>
  <c r="Z237" i="1"/>
  <c r="V237" i="1"/>
  <c r="X237" i="1"/>
  <c r="Y237" i="1"/>
  <c r="W237" i="1"/>
  <c r="Z121" i="1"/>
  <c r="V121" i="1"/>
  <c r="Y121" i="1"/>
  <c r="X121" i="1"/>
  <c r="W121" i="1"/>
  <c r="X139" i="1"/>
  <c r="V139" i="1"/>
  <c r="Z139" i="1"/>
  <c r="Y139" i="1"/>
  <c r="W139" i="1"/>
  <c r="Z203" i="1"/>
  <c r="V203" i="1"/>
  <c r="Y203" i="1"/>
  <c r="W203" i="1"/>
  <c r="X203" i="1"/>
  <c r="X149" i="1"/>
  <c r="Z149" i="1"/>
  <c r="Y149" i="1"/>
  <c r="W149" i="1"/>
  <c r="V149" i="1"/>
  <c r="X181" i="1"/>
  <c r="Z181" i="1"/>
  <c r="Y181" i="1"/>
  <c r="W181" i="1"/>
  <c r="V181" i="1"/>
  <c r="Z217" i="1"/>
  <c r="V217" i="1"/>
  <c r="X217" i="1"/>
  <c r="W217" i="1"/>
  <c r="Y217" i="1"/>
  <c r="X42" i="1"/>
  <c r="W42" i="1"/>
  <c r="Z42" i="1"/>
  <c r="V42" i="1"/>
  <c r="Y42" i="1"/>
  <c r="X38" i="1"/>
  <c r="W38" i="1"/>
  <c r="V38" i="1"/>
  <c r="Z38" i="1"/>
  <c r="Y38" i="1"/>
  <c r="W17" i="1"/>
  <c r="Z17" i="1"/>
  <c r="V17" i="1"/>
  <c r="Y17" i="1"/>
  <c r="X17" i="1"/>
  <c r="W45" i="1"/>
  <c r="Z45" i="1"/>
  <c r="V45" i="1"/>
  <c r="Y45" i="1"/>
  <c r="X45" i="1"/>
  <c r="W41" i="1"/>
  <c r="Z41" i="1"/>
  <c r="V41" i="1"/>
  <c r="Y41" i="1"/>
  <c r="X41" i="1"/>
  <c r="Z85" i="1"/>
  <c r="V85" i="1"/>
  <c r="Y85" i="1"/>
  <c r="W85" i="1"/>
  <c r="X85" i="1"/>
  <c r="Z174" i="1"/>
  <c r="V174" i="1"/>
  <c r="Y174" i="1"/>
  <c r="X174" i="1"/>
  <c r="W174" i="1"/>
  <c r="Z103" i="1"/>
  <c r="V103" i="1"/>
  <c r="X103" i="1"/>
  <c r="W103" i="1"/>
  <c r="Y103" i="1"/>
  <c r="X185" i="1"/>
  <c r="W185" i="1"/>
  <c r="V185" i="1"/>
  <c r="AE41" i="1" s="1"/>
  <c r="Z185" i="1"/>
  <c r="Y185" i="1"/>
  <c r="AH41" i="1" s="1"/>
  <c r="Z28" i="1"/>
  <c r="V28" i="1"/>
  <c r="Y28" i="1"/>
  <c r="X28" i="1"/>
  <c r="W28" i="1"/>
  <c r="X58" i="1"/>
  <c r="V58" i="1"/>
  <c r="Z58" i="1"/>
  <c r="Y58" i="1"/>
  <c r="W58" i="1"/>
  <c r="X90" i="1"/>
  <c r="V90" i="1"/>
  <c r="AE22" i="1" s="1"/>
  <c r="Z90" i="1"/>
  <c r="Y90" i="1"/>
  <c r="AH22" i="1" s="1"/>
  <c r="W90" i="1"/>
  <c r="X122" i="1"/>
  <c r="W122" i="1"/>
  <c r="V122" i="1"/>
  <c r="Z122" i="1"/>
  <c r="Y122" i="1"/>
  <c r="Z63" i="1"/>
  <c r="V63" i="1"/>
  <c r="X63" i="1"/>
  <c r="W63" i="1"/>
  <c r="Y63" i="1"/>
  <c r="Y19" i="1"/>
  <c r="X19" i="1"/>
  <c r="V19" i="1"/>
  <c r="Z19" i="1"/>
  <c r="W19" i="1"/>
  <c r="Y51" i="1"/>
  <c r="W51" i="1"/>
  <c r="X51" i="1"/>
  <c r="Z51" i="1"/>
  <c r="V51" i="1"/>
  <c r="X84" i="1"/>
  <c r="Z84" i="1"/>
  <c r="Y84" i="1"/>
  <c r="W84" i="1"/>
  <c r="V84" i="1"/>
  <c r="X100" i="1"/>
  <c r="Z100" i="1"/>
  <c r="AI24" i="1" s="1"/>
  <c r="W100" i="1"/>
  <c r="Y100" i="1"/>
  <c r="AH24" i="1" s="1"/>
  <c r="V100" i="1"/>
  <c r="X204" i="1"/>
  <c r="Y204" i="1"/>
  <c r="W204" i="1"/>
  <c r="V204" i="1"/>
  <c r="Z204" i="1"/>
  <c r="X240" i="1"/>
  <c r="W240" i="1"/>
  <c r="Z240" i="1"/>
  <c r="Y240" i="1"/>
  <c r="V240" i="1"/>
  <c r="Z123" i="1"/>
  <c r="V123" i="1"/>
  <c r="Y123" i="1"/>
  <c r="X123" i="1"/>
  <c r="W123" i="1"/>
  <c r="Z162" i="1"/>
  <c r="V162" i="1"/>
  <c r="W162" i="1"/>
  <c r="Y162" i="1"/>
  <c r="X162" i="1"/>
  <c r="Z178" i="1"/>
  <c r="V178" i="1"/>
  <c r="W178" i="1"/>
  <c r="Y178" i="1"/>
  <c r="X178" i="1"/>
  <c r="X216" i="1"/>
  <c r="V216" i="1"/>
  <c r="W216" i="1"/>
  <c r="Z216" i="1"/>
  <c r="Y216" i="1"/>
  <c r="Z140" i="1"/>
  <c r="AI32" i="1" s="1"/>
  <c r="V140" i="1"/>
  <c r="Y140" i="1"/>
  <c r="AH32" i="1" s="1"/>
  <c r="X140" i="1"/>
  <c r="W140" i="1"/>
  <c r="AF32" i="1" s="1"/>
  <c r="Z172" i="1"/>
  <c r="V172" i="1"/>
  <c r="Y172" i="1"/>
  <c r="X172" i="1"/>
  <c r="W172" i="1"/>
  <c r="W13" i="1"/>
  <c r="Z13" i="1"/>
  <c r="V13" i="1"/>
  <c r="Y13" i="1"/>
  <c r="X13" i="1"/>
  <c r="Z61" i="1"/>
  <c r="V61" i="1"/>
  <c r="Y61" i="1"/>
  <c r="W61" i="1"/>
  <c r="X61" i="1"/>
  <c r="X14" i="1"/>
  <c r="W14" i="1"/>
  <c r="Y14" i="1"/>
  <c r="V14" i="1"/>
  <c r="Z14" i="1"/>
  <c r="Z77" i="1"/>
  <c r="V77" i="1"/>
  <c r="Y77" i="1"/>
  <c r="W77" i="1"/>
  <c r="X77" i="1"/>
  <c r="X50" i="1"/>
  <c r="AG14" i="1" s="1"/>
  <c r="W50" i="1"/>
  <c r="Z50" i="1"/>
  <c r="V50" i="1"/>
  <c r="Y50" i="1"/>
  <c r="X183" i="1"/>
  <c r="Y183" i="1"/>
  <c r="W183" i="1"/>
  <c r="V183" i="1"/>
  <c r="Z183" i="1"/>
  <c r="X30" i="1"/>
  <c r="W30" i="1"/>
  <c r="V30" i="1"/>
  <c r="AE10" i="1" s="1"/>
  <c r="Z30" i="1"/>
  <c r="Y30" i="1"/>
  <c r="AH10" i="1" s="1"/>
  <c r="Z158" i="1"/>
  <c r="V158" i="1"/>
  <c r="Y158" i="1"/>
  <c r="X158" i="1"/>
  <c r="W158" i="1"/>
  <c r="W29" i="1"/>
  <c r="Z29" i="1"/>
  <c r="V29" i="1"/>
  <c r="Y29" i="1"/>
  <c r="X29" i="1"/>
  <c r="Z69" i="1"/>
  <c r="V69" i="1"/>
  <c r="Y69" i="1"/>
  <c r="X69" i="1"/>
  <c r="W69" i="1"/>
  <c r="X135" i="1"/>
  <c r="Y135" i="1"/>
  <c r="W135" i="1"/>
  <c r="AF31" i="1" s="1"/>
  <c r="Z135" i="1"/>
  <c r="V135" i="1"/>
  <c r="W25" i="1"/>
  <c r="Z25" i="1"/>
  <c r="AI9" i="1" s="1"/>
  <c r="V25" i="1"/>
  <c r="Y25" i="1"/>
  <c r="AH9" i="1" s="1"/>
  <c r="X25" i="1"/>
  <c r="Z53" i="1"/>
  <c r="V53" i="1"/>
  <c r="Y53" i="1"/>
  <c r="X53" i="1"/>
  <c r="W53" i="1"/>
  <c r="X132" i="1"/>
  <c r="W132" i="1"/>
  <c r="Z132" i="1"/>
  <c r="Y132" i="1"/>
  <c r="V132" i="1"/>
  <c r="Z55" i="1"/>
  <c r="AI15" i="1" s="1"/>
  <c r="V55" i="1"/>
  <c r="X55" i="1"/>
  <c r="AG15" i="1" s="1"/>
  <c r="W55" i="1"/>
  <c r="Y55" i="1"/>
  <c r="AH15" i="1" s="1"/>
  <c r="Z87" i="1"/>
  <c r="V87" i="1"/>
  <c r="X87" i="1"/>
  <c r="W87" i="1"/>
  <c r="Y87" i="1"/>
  <c r="Z160" i="1"/>
  <c r="V160" i="1"/>
  <c r="X160" i="1"/>
  <c r="W160" i="1"/>
  <c r="Y160" i="1"/>
  <c r="Z231" i="1"/>
  <c r="V231" i="1"/>
  <c r="W231" i="1"/>
  <c r="Y231" i="1"/>
  <c r="X231" i="1"/>
  <c r="Z20" i="1"/>
  <c r="AI8" i="1" s="1"/>
  <c r="V20" i="1"/>
  <c r="Y20" i="1"/>
  <c r="AH8" i="1" s="1"/>
  <c r="X20" i="1"/>
  <c r="W20" i="1"/>
  <c r="AF8" i="1" s="1"/>
  <c r="Z36" i="1"/>
  <c r="V36" i="1"/>
  <c r="Y36" i="1"/>
  <c r="X36" i="1"/>
  <c r="W36" i="1"/>
  <c r="Z52" i="1"/>
  <c r="V52" i="1"/>
  <c r="Y52" i="1"/>
  <c r="X52" i="1"/>
  <c r="W52" i="1"/>
  <c r="X66" i="1"/>
  <c r="V66" i="1"/>
  <c r="Y66" i="1"/>
  <c r="Z66" i="1"/>
  <c r="W66" i="1"/>
  <c r="X82" i="1"/>
  <c r="V82" i="1"/>
  <c r="Z82" i="1"/>
  <c r="Y82" i="1"/>
  <c r="W82" i="1"/>
  <c r="X98" i="1"/>
  <c r="V98" i="1"/>
  <c r="Y98" i="1"/>
  <c r="Z98" i="1"/>
  <c r="W98" i="1"/>
  <c r="X114" i="1"/>
  <c r="W114" i="1"/>
  <c r="V114" i="1"/>
  <c r="Z114" i="1"/>
  <c r="Y114" i="1"/>
  <c r="X130" i="1"/>
  <c r="W130" i="1"/>
  <c r="AF30" i="1" s="1"/>
  <c r="V130" i="1"/>
  <c r="Z130" i="1"/>
  <c r="Y130" i="1"/>
  <c r="X159" i="1"/>
  <c r="Y159" i="1"/>
  <c r="W159" i="1"/>
  <c r="V159" i="1"/>
  <c r="Z159" i="1"/>
  <c r="X191" i="1"/>
  <c r="Y191" i="1"/>
  <c r="W191" i="1"/>
  <c r="V191" i="1"/>
  <c r="Z191" i="1"/>
  <c r="X232" i="1"/>
  <c r="V232" i="1"/>
  <c r="Z232" i="1"/>
  <c r="Y232" i="1"/>
  <c r="W232" i="1"/>
  <c r="X80" i="1"/>
  <c r="W80" i="1"/>
  <c r="AF20" i="1" s="1"/>
  <c r="V80" i="1"/>
  <c r="Z80" i="1"/>
  <c r="AI20" i="1" s="1"/>
  <c r="Y80" i="1"/>
  <c r="X137" i="1"/>
  <c r="W137" i="1"/>
  <c r="V137" i="1"/>
  <c r="Z137" i="1"/>
  <c r="Y137" i="1"/>
  <c r="Z205" i="1"/>
  <c r="V205" i="1"/>
  <c r="AE45" i="1" s="1"/>
  <c r="X205" i="1"/>
  <c r="Y205" i="1"/>
  <c r="AH45" i="1" s="1"/>
  <c r="W205" i="1"/>
  <c r="Y11" i="1"/>
  <c r="X11" i="1"/>
  <c r="Z11" i="1"/>
  <c r="W11" i="1"/>
  <c r="V11" i="1"/>
  <c r="Y27" i="1"/>
  <c r="X27" i="1"/>
  <c r="W27" i="1"/>
  <c r="V27" i="1"/>
  <c r="Z27" i="1"/>
  <c r="Y43" i="1"/>
  <c r="X43" i="1"/>
  <c r="W43" i="1"/>
  <c r="V43" i="1"/>
  <c r="Z43" i="1"/>
  <c r="X60" i="1"/>
  <c r="AG16" i="1" s="1"/>
  <c r="Z60" i="1"/>
  <c r="AI16" i="1" s="1"/>
  <c r="Y60" i="1"/>
  <c r="W60" i="1"/>
  <c r="V60" i="1"/>
  <c r="X76" i="1"/>
  <c r="Z76" i="1"/>
  <c r="W76" i="1"/>
  <c r="Y76" i="1"/>
  <c r="V76" i="1"/>
  <c r="X92" i="1"/>
  <c r="Z92" i="1"/>
  <c r="Y92" i="1"/>
  <c r="W92" i="1"/>
  <c r="V92" i="1"/>
  <c r="X108" i="1"/>
  <c r="Z108" i="1"/>
  <c r="Y108" i="1"/>
  <c r="W108" i="1"/>
  <c r="V108" i="1"/>
  <c r="X161" i="1"/>
  <c r="W161" i="1"/>
  <c r="V161" i="1"/>
  <c r="Z161" i="1"/>
  <c r="Y161" i="1"/>
  <c r="X193" i="1"/>
  <c r="W193" i="1"/>
  <c r="V193" i="1"/>
  <c r="Z193" i="1"/>
  <c r="Y193" i="1"/>
  <c r="X230" i="1"/>
  <c r="W230" i="1"/>
  <c r="Y230" i="1"/>
  <c r="V230" i="1"/>
  <c r="Z230" i="1"/>
  <c r="Z111" i="1"/>
  <c r="V111" i="1"/>
  <c r="Y111" i="1"/>
  <c r="X111" i="1"/>
  <c r="W111" i="1"/>
  <c r="Z119" i="1"/>
  <c r="V119" i="1"/>
  <c r="Y119" i="1"/>
  <c r="X119" i="1"/>
  <c r="W119" i="1"/>
  <c r="Z127" i="1"/>
  <c r="V127" i="1"/>
  <c r="Y127" i="1"/>
  <c r="X127" i="1"/>
  <c r="W127" i="1"/>
  <c r="Z138" i="1"/>
  <c r="V138" i="1"/>
  <c r="W138" i="1"/>
  <c r="Y138" i="1"/>
  <c r="X138" i="1"/>
  <c r="Z154" i="1"/>
  <c r="V154" i="1"/>
  <c r="W154" i="1"/>
  <c r="Y154" i="1"/>
  <c r="X154" i="1"/>
  <c r="Z170" i="1"/>
  <c r="V170" i="1"/>
  <c r="AE38" i="1" s="1"/>
  <c r="W170" i="1"/>
  <c r="Y170" i="1"/>
  <c r="AH38" i="1" s="1"/>
  <c r="X170" i="1"/>
  <c r="Z186" i="1"/>
  <c r="V186" i="1"/>
  <c r="W186" i="1"/>
  <c r="Y186" i="1"/>
  <c r="X186" i="1"/>
  <c r="Z202" i="1"/>
  <c r="V202" i="1"/>
  <c r="W202" i="1"/>
  <c r="Y202" i="1"/>
  <c r="X202" i="1"/>
  <c r="Z223" i="1"/>
  <c r="V223" i="1"/>
  <c r="W223" i="1"/>
  <c r="X223" i="1"/>
  <c r="Y223" i="1"/>
  <c r="X242" i="1"/>
  <c r="W242" i="1"/>
  <c r="V242" i="1"/>
  <c r="Y242" i="1"/>
  <c r="Z242" i="1"/>
  <c r="Z148" i="1"/>
  <c r="V148" i="1"/>
  <c r="Y148" i="1"/>
  <c r="X148" i="1"/>
  <c r="W148" i="1"/>
  <c r="Z164" i="1"/>
  <c r="V164" i="1"/>
  <c r="Y164" i="1"/>
  <c r="X164" i="1"/>
  <c r="W164" i="1"/>
  <c r="Z180" i="1"/>
  <c r="AI40" i="1" s="1"/>
  <c r="V180" i="1"/>
  <c r="Y180" i="1"/>
  <c r="AH40" i="1" s="1"/>
  <c r="X180" i="1"/>
  <c r="W180" i="1"/>
  <c r="AF40" i="1" s="1"/>
  <c r="Z196" i="1"/>
  <c r="V196" i="1"/>
  <c r="Y196" i="1"/>
  <c r="X196" i="1"/>
  <c r="W196" i="1"/>
  <c r="Z215" i="1"/>
  <c r="AI47" i="1" s="1"/>
  <c r="V215" i="1"/>
  <c r="W215" i="1"/>
  <c r="AF47" i="1" s="1"/>
  <c r="Y215" i="1"/>
  <c r="X215" i="1"/>
  <c r="AG47" i="1" s="1"/>
  <c r="Z233" i="1"/>
  <c r="V233" i="1"/>
  <c r="Y233" i="1"/>
  <c r="X233" i="1"/>
  <c r="W233" i="1"/>
  <c r="Z239" i="1"/>
  <c r="V239" i="1"/>
  <c r="Y239" i="1"/>
  <c r="X239" i="1"/>
  <c r="W239" i="1"/>
  <c r="AF50" i="1" l="1"/>
  <c r="AF16" i="1"/>
  <c r="AG36" i="1"/>
  <c r="AG10" i="1"/>
  <c r="AG46" i="1"/>
  <c r="AH19" i="1"/>
  <c r="AI13" i="1"/>
  <c r="AH7" i="1"/>
  <c r="AE50" i="1"/>
  <c r="AI30" i="1"/>
  <c r="AH36" i="1"/>
  <c r="AI36" i="1"/>
  <c r="AH14" i="1"/>
  <c r="AH52" i="1"/>
  <c r="AE21" i="1"/>
  <c r="AH13" i="1"/>
  <c r="AF7" i="1"/>
  <c r="AH25" i="1"/>
  <c r="AE51" i="1"/>
  <c r="AH43" i="1"/>
  <c r="AF29" i="1"/>
  <c r="AI29" i="1"/>
  <c r="AF19" i="1"/>
  <c r="AI19" i="1"/>
  <c r="AH34" i="1"/>
  <c r="AH26" i="1"/>
  <c r="AG26" i="1"/>
  <c r="AH17" i="1"/>
  <c r="AF28" i="1"/>
  <c r="AH5" i="1"/>
  <c r="AF5" i="1"/>
  <c r="AG27" i="1"/>
  <c r="AF33" i="1"/>
  <c r="AI11" i="1"/>
  <c r="AG23" i="1"/>
  <c r="AI39" i="1"/>
  <c r="AG39" i="1"/>
  <c r="AE42" i="1"/>
  <c r="AG49" i="1"/>
  <c r="AE48" i="1"/>
  <c r="AG48" i="1"/>
  <c r="AH37" i="1"/>
  <c r="AH35" i="1"/>
  <c r="AG44" i="1"/>
  <c r="AG12" i="1"/>
  <c r="AE6" i="1"/>
  <c r="AG6" i="1"/>
  <c r="AH47" i="1"/>
  <c r="AE40" i="1"/>
  <c r="AG38" i="1"/>
  <c r="AI38" i="1"/>
  <c r="AH50" i="1"/>
  <c r="AE16" i="1"/>
  <c r="AF45" i="1"/>
  <c r="AI45" i="1"/>
  <c r="AE20" i="1"/>
  <c r="AE30" i="1"/>
  <c r="AE8" i="1"/>
  <c r="AF36" i="1"/>
  <c r="AE15" i="1"/>
  <c r="AG9" i="1"/>
  <c r="AF9" i="1"/>
  <c r="AH31" i="1"/>
  <c r="AF10" i="1"/>
  <c r="AE14" i="1"/>
  <c r="AE32" i="1"/>
  <c r="AI52" i="1"/>
  <c r="AE24" i="1"/>
  <c r="AG24" i="1"/>
  <c r="AI22" i="1"/>
  <c r="AF41" i="1"/>
  <c r="AG21" i="1"/>
  <c r="AI21" i="1"/>
  <c r="AE13" i="1"/>
  <c r="AG7" i="1"/>
  <c r="AF25" i="1"/>
  <c r="AI46" i="1"/>
  <c r="AG51" i="1"/>
  <c r="AI51" i="1"/>
  <c r="AI43" i="1"/>
  <c r="AG29" i="1"/>
  <c r="AG19" i="1"/>
  <c r="AE34" i="1"/>
  <c r="AI26" i="1"/>
  <c r="AF17" i="1"/>
  <c r="AH28" i="1"/>
  <c r="AG28" i="1"/>
  <c r="AI18" i="1"/>
  <c r="AG18" i="1"/>
  <c r="AG5" i="1"/>
  <c r="AH27" i="1"/>
  <c r="AH33" i="1"/>
  <c r="AG33" i="1"/>
  <c r="AF11" i="1"/>
  <c r="AE23" i="1"/>
  <c r="AE39" i="1"/>
  <c r="AF42" i="1"/>
  <c r="AI42" i="1"/>
  <c r="AH49" i="1"/>
  <c r="AF48" i="1"/>
  <c r="AI37" i="1"/>
  <c r="AI35" i="1"/>
  <c r="AE44" i="1"/>
  <c r="AH12" i="1"/>
  <c r="AH6" i="1"/>
  <c r="AE31" i="1"/>
  <c r="AG31" i="1"/>
  <c r="AI14" i="1"/>
  <c r="AF52" i="1"/>
  <c r="AG41" i="1"/>
  <c r="AF21" i="1"/>
  <c r="AE25" i="1"/>
  <c r="AF51" i="1"/>
  <c r="AE43" i="1"/>
  <c r="AH29" i="1"/>
  <c r="AF34" i="1"/>
  <c r="AI34" i="1"/>
  <c r="AE26" i="1"/>
  <c r="AE17" i="1"/>
  <c r="AE28" i="1"/>
  <c r="AF18" i="1"/>
  <c r="AE5" i="1"/>
  <c r="AE27" i="1"/>
  <c r="AI33" i="1"/>
  <c r="AG11" i="1"/>
  <c r="AH23" i="1"/>
  <c r="AI23" i="1"/>
  <c r="AF39" i="1"/>
  <c r="AG42" i="1"/>
  <c r="AE49" i="1"/>
  <c r="AI48" i="1"/>
  <c r="AE37" i="1"/>
  <c r="AG37" i="1"/>
  <c r="AE35" i="1"/>
  <c r="AH44" i="1"/>
  <c r="AI44" i="1"/>
  <c r="AE12" i="1"/>
  <c r="AI6" i="1"/>
  <c r="AE47" i="1"/>
  <c r="AG40" i="1"/>
  <c r="AF38" i="1"/>
  <c r="AI50" i="1"/>
  <c r="AG50" i="1"/>
  <c r="AH16" i="1"/>
  <c r="AG45" i="1"/>
  <c r="AH20" i="1"/>
  <c r="AG20" i="1"/>
  <c r="AH30" i="1"/>
  <c r="AG30" i="1"/>
  <c r="AG8" i="1"/>
  <c r="AE36" i="1"/>
  <c r="AF15" i="1"/>
  <c r="AE9" i="1"/>
  <c r="AI31" i="1"/>
  <c r="AI10" i="1"/>
  <c r="AF14" i="1"/>
  <c r="AG32" i="1"/>
  <c r="AE52" i="1"/>
  <c r="AG52" i="1"/>
  <c r="AF24" i="1"/>
  <c r="AF22" i="1"/>
  <c r="AG22" i="1"/>
  <c r="AI41" i="1"/>
  <c r="AH21" i="1"/>
  <c r="AG13" i="1"/>
  <c r="AF13" i="1"/>
  <c r="AE7" i="1"/>
  <c r="AG25" i="1"/>
  <c r="AI25" i="1"/>
  <c r="AE46" i="1"/>
  <c r="AH51" i="1"/>
  <c r="AF43" i="1"/>
  <c r="AG43" i="1"/>
  <c r="AE29" i="1"/>
  <c r="AE19" i="1"/>
  <c r="AG34" i="1"/>
  <c r="AF26" i="1"/>
  <c r="AG17" i="1"/>
  <c r="AI17" i="1"/>
  <c r="AI28" i="1"/>
  <c r="AE18" i="1"/>
  <c r="AI5" i="1"/>
  <c r="AF27" i="1"/>
  <c r="AI27" i="1"/>
  <c r="AE33" i="1"/>
  <c r="AE11" i="1"/>
  <c r="AH11" i="1"/>
  <c r="AF23" i="1"/>
  <c r="AH39" i="1"/>
  <c r="AH42" i="1"/>
  <c r="AF49" i="1"/>
  <c r="AI49" i="1"/>
  <c r="AH48" i="1"/>
  <c r="AF37" i="1"/>
  <c r="AF35" i="1"/>
  <c r="AG35" i="1"/>
  <c r="AF44" i="1"/>
  <c r="AF12" i="1"/>
  <c r="AI12" i="1"/>
  <c r="AF6" i="1"/>
</calcChain>
</file>

<file path=xl/sharedStrings.xml><?xml version="1.0" encoding="utf-8"?>
<sst xmlns="http://schemas.openxmlformats.org/spreadsheetml/2006/main" count="2107" uniqueCount="394">
  <si>
    <t>Baseline</t>
  </si>
  <si>
    <t>Measure</t>
  </si>
  <si>
    <t>Energy Savings</t>
  </si>
  <si>
    <t>HVAC Capacity</t>
  </si>
  <si>
    <t>Energy Savings per HVAC Capacity</t>
  </si>
  <si>
    <t>FileName</t>
  </si>
  <si>
    <t>Total Electric Heating End-Use Energy (kWh)</t>
  </si>
  <si>
    <t>Total Electric Vent Fan End-Use Energy (kWh)</t>
  </si>
  <si>
    <t>Total Electric End-Use Energy (kWh)</t>
  </si>
  <si>
    <t>Total Supply Fan Elec (kWh)</t>
  </si>
  <si>
    <t>Total Natural Gas Heating End-Use Energy (Therms)</t>
  </si>
  <si>
    <t>Total Natural Gas End-Use Energy (Therms)</t>
  </si>
  <si>
    <t>Total Gas Consumed By Units (Therms)</t>
  </si>
  <si>
    <t>Total kWh Fan Total (kWh)</t>
  </si>
  <si>
    <t>Total Improved BTU Input (Therms)</t>
  </si>
  <si>
    <t>Building Type</t>
  </si>
  <si>
    <t>Climate Zone</t>
  </si>
  <si>
    <t>Vintage</t>
  </si>
  <si>
    <t>Thermostat</t>
  </si>
  <si>
    <t>Furnace Only Savings kWh</t>
  </si>
  <si>
    <t>Furnace Savings Therms</t>
  </si>
  <si>
    <t>Heating Capacity (kBtuh)</t>
  </si>
  <si>
    <t>DMO-w01-v00-t1-SCGEffFan - Baseline Design - Hourly Results.csv</t>
  </si>
  <si>
    <t>DMO</t>
  </si>
  <si>
    <t>w01</t>
  </si>
  <si>
    <t>v00</t>
  </si>
  <si>
    <t>t1</t>
  </si>
  <si>
    <t>DMO-w01-v00-t2-SCGEffFan - Baseline Design - Hourly Results.csv</t>
  </si>
  <si>
    <t>t2</t>
  </si>
  <si>
    <t>DMO-w01-v00-t3-SCGEffFan - Baseline Design - Hourly Results.csv</t>
  </si>
  <si>
    <t>t3</t>
  </si>
  <si>
    <t>DMO-w01-v00-t4-SCGEffFan - Baseline Design - Hourly Results.csv</t>
  </si>
  <si>
    <t>t4</t>
  </si>
  <si>
    <t>DMO-w01-v00-t5-SCGEffFan - Baseline Design - Hourly Results.csv</t>
  </si>
  <si>
    <t>t5</t>
  </si>
  <si>
    <t>DMO-w02-v00-t1-SCGEffFan - Baseline Design - Hourly Results.csv</t>
  </si>
  <si>
    <t>w02</t>
  </si>
  <si>
    <t>DMO-w02-v00-t2-SCGEffFan - Baseline Design - Hourly Results.csv</t>
  </si>
  <si>
    <t>DMO-w02-v00-t3-SCGEffFan - Baseline Design - Hourly Results.csv</t>
  </si>
  <si>
    <t>DMO-w02-v00-t4-SCGEffFan - Baseline Design - Hourly Results.csv</t>
  </si>
  <si>
    <t>DMO-w02-v00-t5-SCGEffFan - Baseline Design - Hourly Results.csv</t>
  </si>
  <si>
    <t>DMO-w03-v00-t1-SCGEffFan - Baseline Design - Hourly Results.csv</t>
  </si>
  <si>
    <t>w03</t>
  </si>
  <si>
    <t>DMO-w03-v00-t2-SCGEffFan - Baseline Design - Hourly Results.csv</t>
  </si>
  <si>
    <t>DMO-w03-v00-t3-SCGEffFan - Baseline Design - Hourly Results.csv</t>
  </si>
  <si>
    <t>DMO-w03-v00-t4-SCGEffFan - Baseline Design - Hourly Results.csv</t>
  </si>
  <si>
    <t>DMO-w03-v00-t5-SCGEffFan - Baseline Design - Hourly Results.csv</t>
  </si>
  <si>
    <t>DMO-w04-v00-t1-SCGEffFan - Baseline Design - Hourly Results.csv</t>
  </si>
  <si>
    <t>w04</t>
  </si>
  <si>
    <t>DMO-w04-v00-t2-SCGEffFan - Baseline Design - Hourly Results.csv</t>
  </si>
  <si>
    <t>DMO-w04-v00-t3-SCGEffFan - Baseline Design - Hourly Results.csv</t>
  </si>
  <si>
    <t>DMO-w04-v00-t4-SCGEffFan - Baseline Design - Hourly Results.csv</t>
  </si>
  <si>
    <t>DMO-w04-v00-t5-SCGEffFan - Baseline Design - Hourly Results.csv</t>
  </si>
  <si>
    <t>DMO-w05-v00-t1-SCGEffFan - Baseline Design - Hourly Results.csv</t>
  </si>
  <si>
    <t>w05</t>
  </si>
  <si>
    <t>DMO-w05-v00-t2-SCGEffFan - Baseline Design - Hourly Results.csv</t>
  </si>
  <si>
    <t>DMO-w05-v00-t3-SCGEffFan - Baseline Design - Hourly Results.csv</t>
  </si>
  <si>
    <t>DMO-w05-v00-t4-SCGEffFan - Baseline Design - Hourly Results.csv</t>
  </si>
  <si>
    <t>DMO-w05-v00-t5-SCGEffFan - Baseline Design - Hourly Results.csv</t>
  </si>
  <si>
    <t>DMO-w06-v00-t1-SCGEffFan - Baseline Design - Hourly Results.csv</t>
  </si>
  <si>
    <t>w06</t>
  </si>
  <si>
    <t>DMO-w06-v00-t2-SCGEffFan - Baseline Design - Hourly Results.csv</t>
  </si>
  <si>
    <t>DMO-w06-v00-t3-SCGEffFan - Baseline Design - Hourly Results.csv</t>
  </si>
  <si>
    <t>DMO-w06-v00-t4-SCGEffFan - Baseline Design - Hourly Results.csv</t>
  </si>
  <si>
    <t>DMO-w06-v00-t5-SCGEffFan - Baseline Design - Hourly Results.csv</t>
  </si>
  <si>
    <t>DMO-w07-v00-t1-SCGEffFan - Baseline Design - Hourly Results.csv</t>
  </si>
  <si>
    <t>w07</t>
  </si>
  <si>
    <t>DMO-w07-v00-t2-SCGEffFan - Baseline Design - Hourly Results.csv</t>
  </si>
  <si>
    <t>DMO-w07-v00-t3-SCGEffFan - Baseline Design - Hourly Results.csv</t>
  </si>
  <si>
    <t>DMO-w07-v00-t4-SCGEffFan - Baseline Design - Hourly Results.csv</t>
  </si>
  <si>
    <t>DMO-w07-v00-t5-SCGEffFan - Baseline Design - Hourly Results.csv</t>
  </si>
  <si>
    <t>DMO-w08-v00-t1-SCGEffFan - Baseline Design - Hourly Results.csv</t>
  </si>
  <si>
    <t>w08</t>
  </si>
  <si>
    <t>DMO-w08-v00-t2-SCGEffFan - Baseline Design - Hourly Results.csv</t>
  </si>
  <si>
    <t>DMO-w08-v00-t3-SCGEffFan - Baseline Design - Hourly Results.csv</t>
  </si>
  <si>
    <t>DMO-w08-v00-t4-SCGEffFan - Baseline Design - Hourly Results.csv</t>
  </si>
  <si>
    <t>DMO-w08-v00-t5-SCGEffFan - Baseline Design - Hourly Results.csv</t>
  </si>
  <si>
    <t>DMO-w09-v00-t1-SCGEffFan - Baseline Design - Hourly Results.csv</t>
  </si>
  <si>
    <t>w09</t>
  </si>
  <si>
    <t>DMO-w09-v00-t2-SCGEffFan - Baseline Design - Hourly Results.csv</t>
  </si>
  <si>
    <t>DMO-w09-v00-t3-SCGEffFan - Baseline Design - Hourly Results.csv</t>
  </si>
  <si>
    <t>DMO-w09-v00-t4-SCGEffFan - Baseline Design - Hourly Results.csv</t>
  </si>
  <si>
    <t>DMO-w09-v00-t5-SCGEffFan - Baseline Design - Hourly Results.csv</t>
  </si>
  <si>
    <t>DMO-w10-v00-t1-SCGEffFan - Baseline Design - Hourly Results.csv</t>
  </si>
  <si>
    <t>w10</t>
  </si>
  <si>
    <t>DMO-w10-v00-t2-SCGEffFan - Baseline Design - Hourly Results.csv</t>
  </si>
  <si>
    <t>DMO-w10-v00-t3-SCGEffFan - Baseline Design - Hourly Results.csv</t>
  </si>
  <si>
    <t>DMO-w10-v00-t4-SCGEffFan - Baseline Design - Hourly Results.csv</t>
  </si>
  <si>
    <t>DMO-w10-v00-t5-SCGEffFan - Baseline Design - Hourly Results.csv</t>
  </si>
  <si>
    <t>DMO-w11-v00-t1-SCGEffFan - Baseline Design - Hourly Results.csv</t>
  </si>
  <si>
    <t>w11</t>
  </si>
  <si>
    <t>DMO-w11-v00-t2-SCGEffFan - Baseline Design - Hourly Results.csv</t>
  </si>
  <si>
    <t>DMO-w11-v00-t3-SCGEffFan - Baseline Design - Hourly Results.csv</t>
  </si>
  <si>
    <t>DMO-w11-v00-t4-SCGEffFan - Baseline Design - Hourly Results.csv</t>
  </si>
  <si>
    <t>DMO-w11-v00-t5-SCGEffFan - Baseline Design - Hourly Results.csv</t>
  </si>
  <si>
    <t>DMO-w12-v00-t1-SCGEffFan - Baseline Design - Hourly Results.csv</t>
  </si>
  <si>
    <t>w12</t>
  </si>
  <si>
    <t>DMO-w12-v00-t2-SCGEffFan - Baseline Design - Hourly Results.csv</t>
  </si>
  <si>
    <t>DMO-w12-v00-t3-SCGEffFan - Baseline Design - Hourly Results.csv</t>
  </si>
  <si>
    <t>DMO-w12-v00-t4-SCGEffFan - Baseline Design - Hourly Results.csv</t>
  </si>
  <si>
    <t>DMO-w12-v00-t5-SCGEffFan - Baseline Design - Hourly Results.csv</t>
  </si>
  <si>
    <t>DMO-w13-v00-t1-SCGEffFan - Baseline Design - Hourly Results.csv</t>
  </si>
  <si>
    <t>w13</t>
  </si>
  <si>
    <t>DMO-w13-v00-t2-SCGEffFan - Baseline Design - Hourly Results.csv</t>
  </si>
  <si>
    <t>DMO-w13-v00-t3-SCGEffFan - Baseline Design - Hourly Results.csv</t>
  </si>
  <si>
    <t>DMO-w13-v00-t4-SCGEffFan - Baseline Design - Hourly Results.csv</t>
  </si>
  <si>
    <t>DMO-w13-v00-t5-SCGEffFan - Baseline Design - Hourly Results.csv</t>
  </si>
  <si>
    <t>DMO-w14-v00-t1-SCGEffFan - Baseline Design - Hourly Results.csv</t>
  </si>
  <si>
    <t>w14</t>
  </si>
  <si>
    <t>DMO-w14-v00-t2-SCGEffFan - Baseline Design - Hourly Results.csv</t>
  </si>
  <si>
    <t>DMO-w14-v00-t3-SCGEffFan - Baseline Design - Hourly Results.csv</t>
  </si>
  <si>
    <t>DMO-w14-v00-t4-SCGEffFan - Baseline Design - Hourly Results.csv</t>
  </si>
  <si>
    <t>DMO-w14-v00-t5-SCGEffFan - Baseline Design - Hourly Results.csv</t>
  </si>
  <si>
    <t>DMO-w15-v00-t1-SCGEffFan - Baseline Design - Hourly Results.csv</t>
  </si>
  <si>
    <t>w15</t>
  </si>
  <si>
    <t>DMO-w15-v00-t2-SCGEffFan - Baseline Design - Hourly Results.csv</t>
  </si>
  <si>
    <t>DMO-w15-v00-t3-SCGEffFan - Baseline Design - Hourly Results.csv</t>
  </si>
  <si>
    <t>DMO-w15-v00-t4-SCGEffFan - Baseline Design - Hourly Results.csv</t>
  </si>
  <si>
    <t>DMO-w15-v00-t5-SCGEffFan - Baseline Design - Hourly Results.csv</t>
  </si>
  <si>
    <t>DMO-w16-v00-t1-SCGEffFan - Baseline Design - Hourly Results.csv</t>
  </si>
  <si>
    <t>w16</t>
  </si>
  <si>
    <t>DMO-w16-v00-t2-SCGEffFan - Baseline Design - Hourly Results.csv</t>
  </si>
  <si>
    <t>DMO-w16-v00-t3-SCGEffFan - Baseline Design - Hourly Results.csv</t>
  </si>
  <si>
    <t>DMO-w16-v00-t4-SCGEffFan - Baseline Design - Hourly Results.csv</t>
  </si>
  <si>
    <t>DMO-w16-v00-t5-SCGEffFan - Baseline Design - Hourly Results.csv</t>
  </si>
  <si>
    <t>MFM-w01-v03-t1-SCGEffFan - Baseline Design - Hourly Results.csv</t>
  </si>
  <si>
    <t>MFM</t>
  </si>
  <si>
    <t>v03</t>
  </si>
  <si>
    <t>MFM-w01-v03-t2-SCGEffFan - Baseline Design - Hourly Results.csv</t>
  </si>
  <si>
    <t>MFM-w01-v03-t3-SCGEffFan - Baseline Design - Hourly Results.csv</t>
  </si>
  <si>
    <t>MFM-w01-v03-t4-SCGEffFan - Baseline Design - Hourly Results.csv</t>
  </si>
  <si>
    <t>MFM-w01-v03-t5-SCGEffFan - Baseline Design - Hourly Results.csv</t>
  </si>
  <si>
    <t>MFM-w02-v03-t1-SCGEffFan - Baseline Design - Hourly Results.csv</t>
  </si>
  <si>
    <t>MFM-w02-v03-t2-SCGEffFan - Baseline Design - Hourly Results.csv</t>
  </si>
  <si>
    <t>MFM-w02-v03-t3-SCGEffFan - Baseline Design - Hourly Results.csv</t>
  </si>
  <si>
    <t>MFM-w02-v03-t4-SCGEffFan - Baseline Design - Hourly Results.csv</t>
  </si>
  <si>
    <t>MFM-w02-v03-t5-SCGEffFan - Baseline Design - Hourly Results.csv</t>
  </si>
  <si>
    <t>MFM-w03-v03-t1-SCGEffFan - Baseline Design - Hourly Results.csv</t>
  </si>
  <si>
    <t>MFM-w03-v03-t2-SCGEffFan - Baseline Design - Hourly Results.csv</t>
  </si>
  <si>
    <t>MFM-w03-v03-t3-SCGEffFan - Baseline Design - Hourly Results.csv</t>
  </si>
  <si>
    <t>MFM-w03-v03-t4-SCGEffFan - Baseline Design - Hourly Results.csv</t>
  </si>
  <si>
    <t>MFM-w03-v03-t5-SCGEffFan - Baseline Design - Hourly Results.csv</t>
  </si>
  <si>
    <t>MFM-w04-v03-t1-SCGEffFan - Baseline Design - Hourly Results.csv</t>
  </si>
  <si>
    <t>MFM-w04-v03-t2-SCGEffFan - Baseline Design - Hourly Results.csv</t>
  </si>
  <si>
    <t>MFM-w04-v03-t3-SCGEffFan - Baseline Design - Hourly Results.csv</t>
  </si>
  <si>
    <t>MFM-w04-v03-t4-SCGEffFan - Baseline Design - Hourly Results.csv</t>
  </si>
  <si>
    <t>MFM-w04-v03-t5-SCGEffFan - Baseline Design - Hourly Results.csv</t>
  </si>
  <si>
    <t>MFM-w05-v03-t1-SCGEffFan - Baseline Design - Hourly Results.csv</t>
  </si>
  <si>
    <t>MFM-w05-v03-t2-SCGEffFan - Baseline Design - Hourly Results.csv</t>
  </si>
  <si>
    <t>MFM-w05-v03-t3-SCGEffFan - Baseline Design - Hourly Results.csv</t>
  </si>
  <si>
    <t>MFM-w05-v03-t4-SCGEffFan - Baseline Design - Hourly Results.csv</t>
  </si>
  <si>
    <t>MFM-w05-v03-t5-SCGEffFan - Baseline Design - Hourly Results.csv</t>
  </si>
  <si>
    <t>MFM-w06-v03-t1-SCGEffFan - Baseline Design - Hourly Results.csv</t>
  </si>
  <si>
    <t>MFM-w06-v03-t2-SCGEffFan - Baseline Design - Hourly Results.csv</t>
  </si>
  <si>
    <t>MFM-w06-v03-t3-SCGEffFan - Baseline Design - Hourly Results.csv</t>
  </si>
  <si>
    <t>MFM-w06-v03-t4-SCGEffFan - Baseline Design - Hourly Results.csv</t>
  </si>
  <si>
    <t>MFM-w06-v03-t5-SCGEffFan - Baseline Design - Hourly Results.csv</t>
  </si>
  <si>
    <t>MFM-w07-v03-t1-SCGEffFan - Baseline Design - Hourly Results.csv</t>
  </si>
  <si>
    <t>MFM-w07-v03-t2-SCGEffFan - Baseline Design - Hourly Results.csv</t>
  </si>
  <si>
    <t>MFM-w07-v03-t3-SCGEffFan - Baseline Design - Hourly Results.csv</t>
  </si>
  <si>
    <t>MFM-w07-v03-t4-SCGEffFan - Baseline Design - Hourly Results.csv</t>
  </si>
  <si>
    <t>MFM-w07-v03-t5-SCGEffFan - Baseline Design - Hourly Results.csv</t>
  </si>
  <si>
    <t>MFM-w08-v03-t1-SCGEffFan - Baseline Design - Hourly Results.csv</t>
  </si>
  <si>
    <t>MFM-w08-v03-t2-SCGEffFan - Baseline Design - Hourly Results.csv</t>
  </si>
  <si>
    <t>MFM-w08-v03-t3-SCGEffFan - Baseline Design - Hourly Results.csv</t>
  </si>
  <si>
    <t>MFM-w08-v03-t4-SCGEffFan - Baseline Design - Hourly Results.csv</t>
  </si>
  <si>
    <t>MFM-w08-v03-t5-SCGEffFan - Baseline Design - Hourly Results.csv</t>
  </si>
  <si>
    <t>MFM-w09-v03-t1-SCGEffFan - Baseline Design - Hourly Results.csv</t>
  </si>
  <si>
    <t>MFM-w09-v03-t2-SCGEffFan - Baseline Design - Hourly Results.csv</t>
  </si>
  <si>
    <t>MFM-w09-v03-t3-SCGEffFan - Baseline Design - Hourly Results.csv</t>
  </si>
  <si>
    <t>MFM-w09-v03-t4-SCGEffFan - Baseline Design - Hourly Results.csv</t>
  </si>
  <si>
    <t>MFM-w09-v03-t5-SCGEffFan - Baseline Design - Hourly Results.csv</t>
  </si>
  <si>
    <t>MFM-w10-v03-t1-SCGEffFan - Baseline Design - Hourly Results.csv</t>
  </si>
  <si>
    <t>MFM-w10-v03-t2-SCGEffFan - Baseline Design - Hourly Results.csv</t>
  </si>
  <si>
    <t>MFM-w10-v03-t3-SCGEffFan - Baseline Design - Hourly Results.csv</t>
  </si>
  <si>
    <t>MFM-w10-v03-t4-SCGEffFan - Baseline Design - Hourly Results.csv</t>
  </si>
  <si>
    <t>MFM-w10-v03-t5-SCGEffFan - Baseline Design - Hourly Results.csv</t>
  </si>
  <si>
    <t>MFM-w11-v03-t1-SCGEffFan - Baseline Design - Hourly Results.csv</t>
  </si>
  <si>
    <t>MFM-w11-v03-t2-SCGEffFan - Baseline Design - Hourly Results.csv</t>
  </si>
  <si>
    <t>MFM-w11-v03-t3-SCGEffFan - Baseline Design - Hourly Results.csv</t>
  </si>
  <si>
    <t>MFM-w11-v03-t4-SCGEffFan - Baseline Design - Hourly Results.csv</t>
  </si>
  <si>
    <t>MFM-w11-v03-t5-SCGEffFan - Baseline Design - Hourly Results.csv</t>
  </si>
  <si>
    <t>MFM-w12-v03-t1-SCGEffFan - Baseline Design - Hourly Results.csv</t>
  </si>
  <si>
    <t>MFM-w12-v03-t2-SCGEffFan - Baseline Design - Hourly Results.csv</t>
  </si>
  <si>
    <t>MFM-w12-v03-t3-SCGEffFan - Baseline Design - Hourly Results.csv</t>
  </si>
  <si>
    <t>MFM-w12-v03-t4-SCGEffFan - Baseline Design - Hourly Results.csv</t>
  </si>
  <si>
    <t>MFM-w12-v03-t5-SCGEffFan - Baseline Design - Hourly Results.csv</t>
  </si>
  <si>
    <t>MFM-w13-v03-t1-SCGEffFan - Baseline Design - Hourly Results.csv</t>
  </si>
  <si>
    <t>MFM-w13-v03-t2-SCGEffFan - Baseline Design - Hourly Results.csv</t>
  </si>
  <si>
    <t>MFM-w13-v03-t3-SCGEffFan - Baseline Design - Hourly Results.csv</t>
  </si>
  <si>
    <t>MFM-w13-v03-t4-SCGEffFan - Baseline Design - Hourly Results.csv</t>
  </si>
  <si>
    <t>MFM-w13-v03-t5-SCGEffFan - Baseline Design - Hourly Results.csv</t>
  </si>
  <si>
    <t>MFM-w14-v03-t1-SCGEffFan - Baseline Design - Hourly Results.csv</t>
  </si>
  <si>
    <t>MFM-w14-v03-t2-SCGEffFan - Baseline Design - Hourly Results.csv</t>
  </si>
  <si>
    <t>MFM-w14-v03-t3-SCGEffFan - Baseline Design - Hourly Results.csv</t>
  </si>
  <si>
    <t>MFM-w14-v03-t4-SCGEffFan - Baseline Design - Hourly Results.csv</t>
  </si>
  <si>
    <t>MFM-w14-v03-t5-SCGEffFan - Baseline Design - Hourly Results.csv</t>
  </si>
  <si>
    <t>MFM-w15-v03-t1-SCGEffFan - Baseline Design - Hourly Results.csv</t>
  </si>
  <si>
    <t>MFM-w15-v03-t2-SCGEffFan - Baseline Design - Hourly Results.csv</t>
  </si>
  <si>
    <t>MFM-w15-v03-t3-SCGEffFan - Baseline Design - Hourly Results.csv</t>
  </si>
  <si>
    <t>MFM-w15-v03-t4-SCGEffFan - Baseline Design - Hourly Results.csv</t>
  </si>
  <si>
    <t>MFM-w15-v03-t5-SCGEffFan - Baseline Design - Hourly Results.csv</t>
  </si>
  <si>
    <t>MFM-w16-v03-t1-SCGEffFan - Baseline Design - Hourly Results.csv</t>
  </si>
  <si>
    <t>MFM-w16-v03-t2-SCGEffFan - Baseline Design - Hourly Results.csv</t>
  </si>
  <si>
    <t>MFM-w16-v03-t3-SCGEffFan - Baseline Design - Hourly Results.csv</t>
  </si>
  <si>
    <t>MFM-w16-v03-t4-SCGEffFan - Baseline Design - Hourly Results.csv</t>
  </si>
  <si>
    <t>MFM-w16-v03-t5-SCGEffFan - Baseline Design - Hourly Results.csv</t>
  </si>
  <si>
    <t>SFM-w01-v03-t1-SCGEffFan - Baseline Design - Hourly Results.csv</t>
  </si>
  <si>
    <t>SFM</t>
  </si>
  <si>
    <t>SFM-w01-v03-t2-SCGEffFan - Baseline Design - Hourly Results.csv</t>
  </si>
  <si>
    <t>SFM-w01-v03-t3-SCGEffFan - Baseline Design - Hourly Results.csv</t>
  </si>
  <si>
    <t>SFM-w01-v03-t4-SCGEffFan - Baseline Design - Hourly Results.csv</t>
  </si>
  <si>
    <t>SFM-w01-v03-t5-SCGEffFan - Baseline Design - Hourly Results.csv</t>
  </si>
  <si>
    <t>SFM-w02-v03-t1-SCGEffFan - Baseline Design - Hourly Results.csv</t>
  </si>
  <si>
    <t>SFM-w02-v03-t2-SCGEffFan - Baseline Design - Hourly Results.csv</t>
  </si>
  <si>
    <t>SFM-w02-v03-t3-SCGEffFan - Baseline Design - Hourly Results.csv</t>
  </si>
  <si>
    <t>SFM-w02-v03-t4-SCGEffFan - Baseline Design - Hourly Results.csv</t>
  </si>
  <si>
    <t>SFM-w02-v03-t5-SCGEffFan - Baseline Design - Hourly Results.csv</t>
  </si>
  <si>
    <t>SFM-w03-v03-t1-SCGEffFan - Baseline Design - Hourly Results.csv</t>
  </si>
  <si>
    <t>SFM-w03-v03-t2-SCGEffFan - Baseline Design - Hourly Results.csv</t>
  </si>
  <si>
    <t>SFM-w03-v03-t3-SCGEffFan - Baseline Design - Hourly Results.csv</t>
  </si>
  <si>
    <t>SFM-w03-v03-t4-SCGEffFan - Baseline Design - Hourly Results.csv</t>
  </si>
  <si>
    <t>SFM-w03-v03-t5-SCGEffFan - Baseline Design - Hourly Results.csv</t>
  </si>
  <si>
    <t>SFM-w04-v03-t1-SCGEffFan - Baseline Design - Hourly Results.csv</t>
  </si>
  <si>
    <t>SFM-w04-v03-t2-SCGEffFan - Baseline Design - Hourly Results.csv</t>
  </si>
  <si>
    <t>SFM-w04-v03-t3-SCGEffFan - Baseline Design - Hourly Results.csv</t>
  </si>
  <si>
    <t>SFM-w04-v03-t4-SCGEffFan - Baseline Design - Hourly Results.csv</t>
  </si>
  <si>
    <t>SFM-w04-v03-t5-SCGEffFan - Baseline Design - Hourly Results.csv</t>
  </si>
  <si>
    <t>SFM-w05-v03-t1-SCGEffFan - Baseline Design - Hourly Results.csv</t>
  </si>
  <si>
    <t>SFM-w05-v03-t2-SCGEffFan - Baseline Design - Hourly Results.csv</t>
  </si>
  <si>
    <t>SFM-w05-v03-t3-SCGEffFan - Baseline Design - Hourly Results.csv</t>
  </si>
  <si>
    <t>SFM-w05-v03-t4-SCGEffFan - Baseline Design - Hourly Results.csv</t>
  </si>
  <si>
    <t>SFM-w05-v03-t5-SCGEffFan - Baseline Design - Hourly Results.csv</t>
  </si>
  <si>
    <t>SFM-w06-v03-t1-SCGEffFan - Baseline Design - Hourly Results.csv</t>
  </si>
  <si>
    <t>SFM-w06-v03-t2-SCGEffFan - Baseline Design - Hourly Results.csv</t>
  </si>
  <si>
    <t>SFM-w06-v03-t3-SCGEffFan - Baseline Design - Hourly Results.csv</t>
  </si>
  <si>
    <t>SFM-w06-v03-t4-SCGEffFan - Baseline Design - Hourly Results.csv</t>
  </si>
  <si>
    <t>SFM-w06-v03-t5-SCGEffFan - Baseline Design - Hourly Results.csv</t>
  </si>
  <si>
    <t>SFM-w07-v03-t1-SCGEffFan - Baseline Design - Hourly Results.csv</t>
  </si>
  <si>
    <t>SFM-w07-v03-t2-SCGEffFan - Baseline Design - Hourly Results.csv</t>
  </si>
  <si>
    <t>SFM-w07-v03-t3-SCGEffFan - Baseline Design - Hourly Results.csv</t>
  </si>
  <si>
    <t>SFM-w07-v03-t4-SCGEffFan - Baseline Design - Hourly Results.csv</t>
  </si>
  <si>
    <t>SFM-w07-v03-t5-SCGEffFan - Baseline Design - Hourly Results.csv</t>
  </si>
  <si>
    <t>SFM-w08-v03-t1-SCGEffFan - Baseline Design - Hourly Results.csv</t>
  </si>
  <si>
    <t>SFM-w08-v03-t2-SCGEffFan - Baseline Design - Hourly Results.csv</t>
  </si>
  <si>
    <t>SFM-w08-v03-t3-SCGEffFan - Baseline Design - Hourly Results.csv</t>
  </si>
  <si>
    <t>SFM-w08-v03-t4-SCGEffFan - Baseline Design - Hourly Results.csv</t>
  </si>
  <si>
    <t>SFM-w08-v03-t5-SCGEffFan - Baseline Design - Hourly Results.csv</t>
  </si>
  <si>
    <t>SFM-w09-v03-t1-SCGEffFan - Baseline Design - Hourly Results.csv</t>
  </si>
  <si>
    <t>SFM-w09-v03-t2-SCGEffFan - Baseline Design - Hourly Results.csv</t>
  </si>
  <si>
    <t>SFM-w09-v03-t3-SCGEffFan - Baseline Design - Hourly Results.csv</t>
  </si>
  <si>
    <t>SFM-w09-v03-t4-SCGEffFan - Baseline Design - Hourly Results.csv</t>
  </si>
  <si>
    <t>SFM-w09-v03-t5-SCGEffFan - Baseline Design - Hourly Results.csv</t>
  </si>
  <si>
    <t>SFM-w10-v03-t1-SCGEffFan - Baseline Design - Hourly Results.csv</t>
  </si>
  <si>
    <t>SFM-w10-v03-t2-SCGEffFan - Baseline Design - Hourly Results.csv</t>
  </si>
  <si>
    <t>SFM-w10-v03-t3-SCGEffFan - Baseline Design - Hourly Results.csv</t>
  </si>
  <si>
    <t>SFM-w10-v03-t4-SCGEffFan - Baseline Design - Hourly Results.csv</t>
  </si>
  <si>
    <t>SFM-w10-v03-t5-SCGEffFan - Baseline Design - Hourly Results.csv</t>
  </si>
  <si>
    <t>SFM-w11-v03-t1-SCGEffFan - Baseline Design - Hourly Results.csv</t>
  </si>
  <si>
    <t>SFM-w11-v03-t2-SCGEffFan - Baseline Design - Hourly Results.csv</t>
  </si>
  <si>
    <t>SFM-w11-v03-t3-SCGEffFan - Baseline Design - Hourly Results.csv</t>
  </si>
  <si>
    <t>SFM-w11-v03-t4-SCGEffFan - Baseline Design - Hourly Results.csv</t>
  </si>
  <si>
    <t>SFM-w11-v03-t5-SCGEffFan - Baseline Design - Hourly Results.csv</t>
  </si>
  <si>
    <t>SFM-w12-v03-t1-SCGEffFan - Baseline Design - Hourly Results.csv</t>
  </si>
  <si>
    <t>SFM-w12-v03-t2-SCGEffFan - Baseline Design - Hourly Results.csv</t>
  </si>
  <si>
    <t>SFM-w12-v03-t3-SCGEffFan - Baseline Design - Hourly Results.csv</t>
  </si>
  <si>
    <t>SFM-w12-v03-t4-SCGEffFan - Baseline Design - Hourly Results.csv</t>
  </si>
  <si>
    <t>SFM-w12-v03-t5-SCGEffFan - Baseline Design - Hourly Results.csv</t>
  </si>
  <si>
    <t>SFM-w13-v03-t1-SCGEffFan - Baseline Design - Hourly Results.csv</t>
  </si>
  <si>
    <t>SFM-w13-v03-t2-SCGEffFan - Baseline Design - Hourly Results.csv</t>
  </si>
  <si>
    <t>SFM-w13-v03-t3-SCGEffFan - Baseline Design - Hourly Results.csv</t>
  </si>
  <si>
    <t>SFM-w13-v03-t4-SCGEffFan - Baseline Design - Hourly Results.csv</t>
  </si>
  <si>
    <t>SFM-w13-v03-t5-SCGEffFan - Baseline Design - Hourly Results.csv</t>
  </si>
  <si>
    <t>SFM-w14-v03-t1-SCGEffFan - Baseline Design - Hourly Results.csv</t>
  </si>
  <si>
    <t>SFM-w14-v03-t2-SCGEffFan - Baseline Design - Hourly Results.csv</t>
  </si>
  <si>
    <t>SFM-w14-v03-t3-SCGEffFan - Baseline Design - Hourly Results.csv</t>
  </si>
  <si>
    <t>SFM-w14-v03-t4-SCGEffFan - Baseline Design - Hourly Results.csv</t>
  </si>
  <si>
    <t>SFM-w14-v03-t5-SCGEffFan - Baseline Design - Hourly Results.csv</t>
  </si>
  <si>
    <t>SFM-w15-v03-t1-SCGEffFan - Baseline Design - Hourly Results.csv</t>
  </si>
  <si>
    <t>SFM-w15-v03-t2-SCGEffFan - Baseline Design - Hourly Results.csv</t>
  </si>
  <si>
    <t>SFM-w15-v03-t3-SCGEffFan - Baseline Design - Hourly Results.csv</t>
  </si>
  <si>
    <t>SFM-w15-v03-t4-SCGEffFan - Baseline Design - Hourly Results.csv</t>
  </si>
  <si>
    <t>SFM-w15-v03-t5-SCGEffFan - Baseline Design - Hourly Results.csv</t>
  </si>
  <si>
    <t>SFM-w16-v03-t1-SCGEffFan - Baseline Design - Hourly Results.csv</t>
  </si>
  <si>
    <t>SFM-w16-v03-t2-SCGEffFan - Baseline Design - Hourly Results.csv</t>
  </si>
  <si>
    <t>SFM-w16-v03-t3-SCGEffFan - Baseline Design - Hourly Results.csv</t>
  </si>
  <si>
    <t>SFM-w16-v03-t4-SCGEffFan - Baseline Design - Hourly Results.csv</t>
  </si>
  <si>
    <t>SFM-w16-v03-t5-SCGEffFan - Baseline Design - Hourly Results.csv</t>
  </si>
  <si>
    <t>;-------------------------------------------------------------------------</t>
  </si>
  <si>
    <t xml:space="preserve">; </t>
  </si>
  <si>
    <t>DEER08 Gives Thermostat Weighting  based on DEER Building Type vintage and climate zone</t>
  </si>
  <si>
    <t>;</t>
  </si>
  <si>
    <t>For Use With DEER 08 MAS Weighting Program</t>
  </si>
  <si>
    <t>Lookup Building Type</t>
  </si>
  <si>
    <t>Lookup Vintage</t>
  </si>
  <si>
    <t>; Column Key:</t>
  </si>
  <si>
    <t>Code</t>
  </si>
  <si>
    <t>Desc</t>
  </si>
  <si>
    <t>Comment</t>
  </si>
  <si>
    <t>Column ID</t>
  </si>
  <si>
    <t>Col #</t>
  </si>
  <si>
    <t>Type</t>
  </si>
  <si>
    <t>Description</t>
  </si>
  <si>
    <t>Asm</t>
  </si>
  <si>
    <t>75</t>
  </si>
  <si>
    <t>Before 1978</t>
  </si>
  <si>
    <t>applicable to: All (except Mobile Home)</t>
  </si>
  <si>
    <t>Indep.</t>
  </si>
  <si>
    <t>int</t>
  </si>
  <si>
    <t>(Note: Only SFM,MFM,Mobile Home Types) DEER Types 23,24,25</t>
  </si>
  <si>
    <t>EPr</t>
  </si>
  <si>
    <t>85</t>
  </si>
  <si>
    <t>1978 - 1992</t>
  </si>
  <si>
    <t xml:space="preserve">(Note: Values 1..7) </t>
  </si>
  <si>
    <t>ESe</t>
  </si>
  <si>
    <t>96</t>
  </si>
  <si>
    <t>1993 - 2001</t>
  </si>
  <si>
    <t xml:space="preserve">(Note: Values 1..16) </t>
  </si>
  <si>
    <t>ECC</t>
  </si>
  <si>
    <t>03</t>
  </si>
  <si>
    <t>2002 - 2005</t>
  </si>
  <si>
    <t>EUn</t>
  </si>
  <si>
    <t>07</t>
  </si>
  <si>
    <t>2006-2009</t>
  </si>
  <si>
    <t>Dep.s</t>
  </si>
  <si>
    <t>float</t>
  </si>
  <si>
    <t>Weighting Value For Tstat Type 1</t>
  </si>
  <si>
    <t>TV 9/18/07</t>
  </si>
  <si>
    <t>Gro</t>
  </si>
  <si>
    <t>2010 - 2013</t>
  </si>
  <si>
    <t>Weighting Value For Tstat Type 2</t>
  </si>
  <si>
    <t>Hsp</t>
  </si>
  <si>
    <t>2014 - 2015</t>
  </si>
  <si>
    <t>Weighting Value For Tstat Type 3</t>
  </si>
  <si>
    <t>Nrs</t>
  </si>
  <si>
    <t>N13</t>
  </si>
  <si>
    <t>New 2013 Code</t>
  </si>
  <si>
    <t>applicable to: Commercial Buildings</t>
  </si>
  <si>
    <t>Weighting Value For Tstat Type 4</t>
  </si>
  <si>
    <t>Htl</t>
  </si>
  <si>
    <t>MH Before 1976</t>
  </si>
  <si>
    <t>applicable to: Mobile Home Only</t>
  </si>
  <si>
    <t>Weighting Value For Tstat Type 5</t>
  </si>
  <si>
    <t>Mtl</t>
  </si>
  <si>
    <t>MH 1976 - 1994</t>
  </si>
  <si>
    <t>MBT</t>
  </si>
  <si>
    <t>00</t>
  </si>
  <si>
    <t>MH 1995 - 2005</t>
  </si>
  <si>
    <t>PRC, 7/14/2013: Added Vintage 7</t>
  </si>
  <si>
    <t>SFm and Dmo updated 8/6/2013 PRC</t>
  </si>
  <si>
    <t>MLI</t>
  </si>
  <si>
    <t>06</t>
  </si>
  <si>
    <t>MH After 2005</t>
  </si>
  <si>
    <t>OfL</t>
  </si>
  <si>
    <t>;  Indep.</t>
  </si>
  <si>
    <t xml:space="preserve">  Dependents</t>
  </si>
  <si>
    <t>OfS</t>
  </si>
  <si>
    <t>;     1</t>
  </si>
  <si>
    <t>RSD</t>
  </si>
  <si>
    <t>;  Bldg</t>
  </si>
  <si>
    <t>Climate</t>
  </si>
  <si>
    <t>Wght</t>
  </si>
  <si>
    <t>RFF</t>
  </si>
  <si>
    <t>;  Type</t>
  </si>
  <si>
    <t>Zone</t>
  </si>
  <si>
    <t>Tstat1</t>
  </si>
  <si>
    <t>Tstat2</t>
  </si>
  <si>
    <t>Tstat3</t>
  </si>
  <si>
    <t>Tstat4</t>
  </si>
  <si>
    <t>Tstat5</t>
  </si>
  <si>
    <t>Bldg Type</t>
  </si>
  <si>
    <t>BT</t>
  </si>
  <si>
    <t>Rt3</t>
  </si>
  <si>
    <t>Residential - Single Family</t>
  </si>
  <si>
    <t>RtL</t>
  </si>
  <si>
    <t>RtS</t>
  </si>
  <si>
    <t>SCn</t>
  </si>
  <si>
    <t>SUn</t>
  </si>
  <si>
    <t>WRf</t>
  </si>
  <si>
    <t>SMO</t>
  </si>
  <si>
    <t>ERC</t>
  </si>
  <si>
    <t>AGH</t>
  </si>
  <si>
    <t>Residential - Multifamily</t>
  </si>
  <si>
    <t>Residential - Double-Wide Mobile</t>
  </si>
  <si>
    <t>; ERROR - Invalid Collection of Independents</t>
  </si>
  <si>
    <t>Thermostat Weighting Multiplier</t>
  </si>
  <si>
    <t>Furnace Only Savings kWh/kBtuh</t>
  </si>
  <si>
    <t>Thermostat weighting applied</t>
  </si>
  <si>
    <t>Furnace Only Savings Therms/kBtuh</t>
  </si>
  <si>
    <t>fanRunTime</t>
  </si>
  <si>
    <t>Vintage (vintage for DMO updated from 00 to 03 for lookup)</t>
  </si>
  <si>
    <t>min furnace fan additional run time</t>
  </si>
  <si>
    <t>Building</t>
  </si>
  <si>
    <t>Weather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</si>
</sst>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3" fillId="3" borderId="0" applyNumberFormat="0" applyBorder="0" applyAlignment="0" applyProtection="0"/>
    <xf numFmtId="0" fontId="7" fillId="6" borderId="1" applyNumberFormat="0" applyAlignment="0" applyProtection="0"/>
    <xf numFmtId="0" fontId="9" fillId="7" borderId="4" applyNumberFormat="0" applyAlignment="0" applyProtection="0"/>
    <xf numFmtId="0" fontId="1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5" fillId="5" borderId="1" applyNumberFormat="0" applyAlignment="0" applyProtection="0"/>
    <xf numFmtId="0" fontId="8" fillId="0" borderId="3" applyNumberFormat="0" applyFill="0" applyAlignment="0" applyProtection="0"/>
    <xf numFmtId="0" fontId="4" fillId="4" borderId="0" applyNumberFormat="0" applyBorder="0" applyAlignment="0" applyProtection="0"/>
    <xf numFmtId="0" fontId="6" fillId="6" borderId="2" applyNumberFormat="0" applyAlignment="0" applyProtection="0"/>
    <xf numFmtId="0" fontId="12" fillId="0" borderId="5" applyNumberFormat="0" applyFill="0" applyAlignment="0" applyProtection="0"/>
    <xf numFmtId="0" fontId="10" fillId="0" borderId="0" applyNumberFormat="0" applyFill="0" applyBorder="0" applyAlignment="0" applyProtection="0"/>
    <xf numFmtId="164" fontId="16" fillId="0" borderId="0"/>
  </cellStyleXfs>
  <cellXfs count="22">
    <xf numFmtId="0" fontId="0" fillId="0" borderId="0" xfId="0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2" fontId="15" fillId="0" borderId="0" xfId="0" applyNumberFormat="1" applyFont="1" applyFill="1" applyBorder="1"/>
    <xf numFmtId="0" fontId="0" fillId="0" borderId="0" xfId="0" applyFill="1" applyAlignment="1"/>
    <xf numFmtId="0" fontId="12" fillId="0" borderId="0" xfId="0" applyFont="1" applyFill="1" applyBorder="1" applyAlignment="1">
      <alignment wrapText="1"/>
    </xf>
    <xf numFmtId="0" fontId="0" fillId="41" borderId="0" xfId="0" applyFill="1" applyBorder="1" applyAlignment="1"/>
    <xf numFmtId="0" fontId="14" fillId="0" borderId="0" xfId="0" applyFont="1" applyAlignment="1"/>
    <xf numFmtId="0" fontId="0" fillId="36" borderId="0" xfId="0" applyFill="1" applyAlignment="1">
      <alignment horizontal="center"/>
    </xf>
    <xf numFmtId="0" fontId="0" fillId="38" borderId="0" xfId="0" applyFill="1" applyBorder="1" applyAlignment="1"/>
    <xf numFmtId="0" fontId="0" fillId="39" borderId="0" xfId="0" applyFill="1" applyBorder="1" applyAlignment="1"/>
    <xf numFmtId="0" fontId="0" fillId="40" borderId="0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32" borderId="6" xfId="0" applyFont="1" applyFill="1" applyBorder="1" applyAlignment="1">
      <alignment horizontal="center" vertical="center" wrapText="1"/>
    </xf>
    <xf numFmtId="0" fontId="12" fillId="33" borderId="6" xfId="0" applyFont="1" applyFill="1" applyBorder="1" applyAlignment="1">
      <alignment horizontal="center" vertical="center" wrapText="1"/>
    </xf>
    <xf numFmtId="0" fontId="12" fillId="34" borderId="6" xfId="0" applyFont="1" applyFill="1" applyBorder="1" applyAlignment="1">
      <alignment horizontal="center" vertical="center" wrapText="1"/>
    </xf>
    <xf numFmtId="0" fontId="12" fillId="35" borderId="6" xfId="0" applyFont="1" applyFill="1" applyBorder="1" applyAlignment="1">
      <alignment horizontal="center" vertical="center" wrapText="1"/>
    </xf>
    <xf numFmtId="0" fontId="12" fillId="37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3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Input 2" xfId="30"/>
    <cellStyle name="Linked Cell 2" xfId="31"/>
    <cellStyle name="Neutral 2" xfId="32"/>
    <cellStyle name="Normal" xfId="0" builtinId="0"/>
    <cellStyle name="Normal 25" xfId="36"/>
    <cellStyle name="Output 2" xfId="33"/>
    <cellStyle name="Total 2" xfId="34"/>
    <cellStyle name="Warning Text 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I244"/>
  <sheetViews>
    <sheetView tabSelected="1" zoomScale="70" zoomScaleNormal="70" workbookViewId="0">
      <selection activeCell="F7" sqref="E7:F7"/>
    </sheetView>
  </sheetViews>
  <sheetFormatPr defaultRowHeight="14.4" x14ac:dyDescent="0.3"/>
  <cols>
    <col min="1" max="1" width="11.33203125" bestFit="1" customWidth="1"/>
    <col min="2" max="2" width="60" bestFit="1" customWidth="1"/>
    <col min="3" max="3" width="12" bestFit="1" customWidth="1"/>
    <col min="4" max="11" width="13.33203125" bestFit="1" customWidth="1"/>
    <col min="12" max="13" width="12.44140625" bestFit="1" customWidth="1"/>
    <col min="14" max="14" width="7.77734375" bestFit="1" customWidth="1"/>
    <col min="15" max="15" width="11.21875" bestFit="1" customWidth="1"/>
    <col min="16" max="16" width="13.88671875" bestFit="1" customWidth="1"/>
    <col min="17" max="17" width="13.33203125" bestFit="1" customWidth="1"/>
    <col min="18" max="18" width="22.44140625" bestFit="1" customWidth="1"/>
    <col min="19" max="20" width="19.33203125" bestFit="1" customWidth="1"/>
    <col min="21" max="21" width="20.88671875" bestFit="1" customWidth="1"/>
    <col min="22" max="22" width="13.88671875" bestFit="1" customWidth="1"/>
    <col min="23" max="24" width="13.33203125" bestFit="1" customWidth="1"/>
    <col min="25" max="25" width="13.88671875" bestFit="1" customWidth="1"/>
    <col min="26" max="26" width="13.33203125" bestFit="1" customWidth="1"/>
    <col min="29" max="29" width="7.88671875" bestFit="1" customWidth="1"/>
    <col min="31" max="31" width="13.88671875" bestFit="1" customWidth="1"/>
    <col min="32" max="33" width="13.33203125" bestFit="1" customWidth="1"/>
    <col min="34" max="34" width="13.88671875" bestFit="1" customWidth="1"/>
    <col min="35" max="35" width="13.33203125" bestFit="1" customWidth="1"/>
  </cols>
  <sheetData>
    <row r="2" spans="1:35" ht="15" x14ac:dyDescent="0.25">
      <c r="P2" s="5"/>
      <c r="Q2" s="5"/>
      <c r="AE2" s="9">
        <v>1.5</v>
      </c>
      <c r="AF2" s="9"/>
      <c r="AG2" s="9"/>
      <c r="AH2" s="9"/>
      <c r="AI2" s="9"/>
    </row>
    <row r="3" spans="1:35" x14ac:dyDescent="0.3">
      <c r="C3" s="1" t="s">
        <v>0</v>
      </c>
      <c r="D3" s="2"/>
      <c r="E3" s="2"/>
      <c r="F3" s="2"/>
      <c r="G3" s="2"/>
      <c r="H3" s="2"/>
      <c r="I3" s="2"/>
      <c r="J3" s="8" t="s">
        <v>1</v>
      </c>
      <c r="K3" s="2"/>
      <c r="P3" s="10"/>
      <c r="Q3" s="10" t="s">
        <v>2</v>
      </c>
      <c r="R3" s="11" t="s">
        <v>3</v>
      </c>
      <c r="S3" s="12" t="s">
        <v>4</v>
      </c>
      <c r="T3" s="12"/>
      <c r="U3" s="7"/>
      <c r="V3" s="13" t="s">
        <v>387</v>
      </c>
      <c r="W3" s="13"/>
      <c r="X3" s="13"/>
      <c r="Y3" s="13"/>
      <c r="Z3" s="13"/>
      <c r="AE3" s="13" t="s">
        <v>391</v>
      </c>
      <c r="AF3" s="13"/>
      <c r="AG3" s="13"/>
      <c r="AH3" s="13"/>
      <c r="AI3" s="13"/>
    </row>
    <row r="4" spans="1:35" ht="72" x14ac:dyDescent="0.3">
      <c r="A4" s="14" t="s">
        <v>389</v>
      </c>
      <c r="B4" s="14" t="s">
        <v>5</v>
      </c>
      <c r="C4" s="15" t="s">
        <v>6</v>
      </c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15" t="s">
        <v>13</v>
      </c>
      <c r="K4" s="15" t="s">
        <v>14</v>
      </c>
      <c r="L4" s="16" t="s">
        <v>15</v>
      </c>
      <c r="M4" s="16" t="s">
        <v>16</v>
      </c>
      <c r="N4" s="16" t="s">
        <v>17</v>
      </c>
      <c r="O4" s="16" t="s">
        <v>18</v>
      </c>
      <c r="P4" s="17" t="s">
        <v>19</v>
      </c>
      <c r="Q4" s="17" t="s">
        <v>20</v>
      </c>
      <c r="R4" s="18" t="s">
        <v>21</v>
      </c>
      <c r="S4" s="19" t="s">
        <v>386</v>
      </c>
      <c r="T4" s="19" t="s">
        <v>388</v>
      </c>
      <c r="U4" s="20" t="s">
        <v>385</v>
      </c>
      <c r="V4" s="17" t="s">
        <v>19</v>
      </c>
      <c r="W4" s="17" t="s">
        <v>20</v>
      </c>
      <c r="X4" s="18" t="s">
        <v>21</v>
      </c>
      <c r="Y4" s="19" t="s">
        <v>386</v>
      </c>
      <c r="Z4" s="19" t="s">
        <v>388</v>
      </c>
      <c r="AA4" s="6"/>
      <c r="AB4" s="6"/>
      <c r="AC4" s="19" t="s">
        <v>392</v>
      </c>
      <c r="AD4" s="19" t="s">
        <v>393</v>
      </c>
      <c r="AE4" s="17" t="s">
        <v>19</v>
      </c>
      <c r="AF4" s="17" t="s">
        <v>20</v>
      </c>
      <c r="AG4" s="18" t="s">
        <v>21</v>
      </c>
      <c r="AH4" s="19" t="s">
        <v>386</v>
      </c>
      <c r="AI4" s="19" t="s">
        <v>388</v>
      </c>
    </row>
    <row r="5" spans="1:35" x14ac:dyDescent="0.3">
      <c r="A5" s="21">
        <v>1.5</v>
      </c>
      <c r="B5" s="21" t="s">
        <v>22</v>
      </c>
      <c r="C5" s="21">
        <v>0</v>
      </c>
      <c r="D5" s="21">
        <v>105.39435350389979</v>
      </c>
      <c r="E5" s="21">
        <v>9492.0839499999984</v>
      </c>
      <c r="F5" s="21">
        <v>105.39435514260001</v>
      </c>
      <c r="G5" s="21">
        <v>113.5789891000001</v>
      </c>
      <c r="H5" s="21">
        <v>805.19053179999844</v>
      </c>
      <c r="I5" s="21">
        <v>113.57897580000009</v>
      </c>
      <c r="J5" s="21">
        <v>112.71052224080842</v>
      </c>
      <c r="K5" s="21">
        <v>109.49146983033211</v>
      </c>
      <c r="L5" s="21" t="s">
        <v>23</v>
      </c>
      <c r="M5" s="21" t="s">
        <v>24</v>
      </c>
      <c r="N5" s="21" t="s">
        <v>25</v>
      </c>
      <c r="O5" s="21" t="s">
        <v>26</v>
      </c>
      <c r="P5" s="21">
        <v>-7.3161670982084104</v>
      </c>
      <c r="Q5" s="21">
        <v>4.087505969667987</v>
      </c>
      <c r="R5" s="21">
        <v>109.91200000000001</v>
      </c>
      <c r="S5" s="21">
        <v>-6.6563861072570868E-2</v>
      </c>
      <c r="T5" s="21">
        <v>3.7188896295836549E-2</v>
      </c>
      <c r="U5" s="21">
        <f>VLOOKUP(L5&amp;M5&amp;"v03",'DEER Thermostat Weights'!$F$23:$K$358,MATCH(O5,'DEER Thermostat Weights'!$F$20:$K$20,0),0)</f>
        <v>0.45242683900000003</v>
      </c>
      <c r="V5" s="21">
        <f t="shared" ref="V5:V68" si="0">P5*$U5</f>
        <v>-3.3100303538382341</v>
      </c>
      <c r="W5" s="21">
        <f t="shared" ref="W5:W68" si="1">Q5*$U5</f>
        <v>1.8492974052505173</v>
      </c>
      <c r="X5" s="21">
        <f t="shared" ref="X5:X68" si="2">R5*$U5</f>
        <v>49.727138728168008</v>
      </c>
      <c r="Y5" s="21">
        <f t="shared" ref="Y5:Y68" si="3">S5*$U5</f>
        <v>-3.0115277256698388E-2</v>
      </c>
      <c r="Z5" s="21">
        <f t="shared" ref="Z5:Z68" si="4">T5*$U5</f>
        <v>1.6825254797024139E-2</v>
      </c>
      <c r="AC5" s="21" t="s">
        <v>23</v>
      </c>
      <c r="AD5" s="21" t="s">
        <v>24</v>
      </c>
      <c r="AE5" s="21">
        <f t="shared" ref="AE5:AE52" si="5">SUMIFS($V$5:$V$484,$L$5:$L$484,$AC5,$M$5:$M$484,$AD5,$A$5:$A$484,$AE$2)</f>
        <v>-29.616839215878102</v>
      </c>
      <c r="AF5" s="21">
        <f t="shared" ref="AF5:AF52" si="6">SUMIFS($W$5:$W$484,$L$5:$L$484,$AC5,$M$5:$M$484,$AD5,$A$5:$A$484,$AE$2)</f>
        <v>14.003846509455212</v>
      </c>
      <c r="AG5" s="21">
        <f t="shared" ref="AG5:AG52" si="7">SUMIFS($X$5:$X$484,$L$5:$L$484,$AC5,$M$5:$M$484,$AD5,$A$5:$A$484,$AE$2)</f>
        <v>109.91199989008801</v>
      </c>
      <c r="AH5" s="21">
        <f t="shared" ref="AH5:AH52" si="8">SUMIFS($Y$5:$Y$484,$L$5:$L$484,$AC5,$M$5:$M$484,$AD5,$A$5:$A$484,$AE$2)</f>
        <v>-0.26945956052003511</v>
      </c>
      <c r="AI5" s="21">
        <f t="shared" ref="AI5:AI52" si="9">SUMIFS($Z$5:$Z$484,$L$5:$L$484,$AC5,$M$5:$M$484,$AD5,$A$5:$A$484,$AE$2)</f>
        <v>0.12740962323909319</v>
      </c>
    </row>
    <row r="6" spans="1:35" x14ac:dyDescent="0.3">
      <c r="A6" s="21">
        <v>1.5</v>
      </c>
      <c r="B6" s="21" t="s">
        <v>27</v>
      </c>
      <c r="C6" s="21">
        <v>0</v>
      </c>
      <c r="D6" s="21">
        <v>568.56213384809996</v>
      </c>
      <c r="E6" s="21">
        <v>10120.818931000069</v>
      </c>
      <c r="F6" s="21">
        <v>568.56215040389986</v>
      </c>
      <c r="G6" s="21">
        <v>875.69589029999838</v>
      </c>
      <c r="H6" s="21">
        <v>1562.4315847000075</v>
      </c>
      <c r="I6" s="21">
        <v>875.69588850000059</v>
      </c>
      <c r="J6" s="21">
        <v>631.45735559176944</v>
      </c>
      <c r="K6" s="21">
        <v>846.43987701711387</v>
      </c>
      <c r="L6" s="21" t="s">
        <v>23</v>
      </c>
      <c r="M6" s="21" t="s">
        <v>24</v>
      </c>
      <c r="N6" s="21" t="s">
        <v>25</v>
      </c>
      <c r="O6" s="21" t="s">
        <v>28</v>
      </c>
      <c r="P6" s="21">
        <v>-62.895205187869578</v>
      </c>
      <c r="Q6" s="21">
        <v>29.25601148288672</v>
      </c>
      <c r="R6" s="21">
        <v>109.91200000000001</v>
      </c>
      <c r="S6" s="21">
        <v>-0.57223237851981201</v>
      </c>
      <c r="T6" s="21">
        <v>0.26617668209919498</v>
      </c>
      <c r="U6" s="21">
        <f>VLOOKUP(L6&amp;M6&amp;"v03",'DEER Thermostat Weights'!$F$23:$K$358,MATCH(O6,'DEER Thermostat Weights'!$F$20:$K$20,0),0)</f>
        <v>0.15291355300000001</v>
      </c>
      <c r="V6" s="21">
        <f t="shared" si="0"/>
        <v>-9.617529291941171</v>
      </c>
      <c r="W6" s="21">
        <f t="shared" si="1"/>
        <v>4.4736406624570071</v>
      </c>
      <c r="X6" s="21">
        <f t="shared" si="2"/>
        <v>16.807034437336</v>
      </c>
      <c r="Y6" s="21">
        <f t="shared" si="3"/>
        <v>-8.7502086141105342E-2</v>
      </c>
      <c r="Z6" s="21">
        <f t="shared" si="4"/>
        <v>4.0702022185539408E-2</v>
      </c>
      <c r="AC6" s="21" t="s">
        <v>23</v>
      </c>
      <c r="AD6" s="21" t="s">
        <v>36</v>
      </c>
      <c r="AE6" s="21">
        <f t="shared" si="5"/>
        <v>-40.024024725456002</v>
      </c>
      <c r="AF6" s="21">
        <f t="shared" si="6"/>
        <v>18.190166006367068</v>
      </c>
      <c r="AG6" s="21">
        <f t="shared" si="7"/>
        <v>109.91200010991199</v>
      </c>
      <c r="AH6" s="21">
        <f t="shared" si="8"/>
        <v>-0.36414608710109908</v>
      </c>
      <c r="AI6" s="21">
        <f t="shared" si="9"/>
        <v>0.1654975435472657</v>
      </c>
    </row>
    <row r="7" spans="1:35" x14ac:dyDescent="0.3">
      <c r="A7" s="21">
        <v>1.5</v>
      </c>
      <c r="B7" s="21" t="s">
        <v>29</v>
      </c>
      <c r="C7" s="21">
        <v>0</v>
      </c>
      <c r="D7" s="21">
        <v>195.53417557720033</v>
      </c>
      <c r="E7" s="21">
        <v>9539.4724210000495</v>
      </c>
      <c r="F7" s="21">
        <v>195.53416395620033</v>
      </c>
      <c r="G7" s="21">
        <v>319.35298239999901</v>
      </c>
      <c r="H7" s="21">
        <v>1009.4154704999999</v>
      </c>
      <c r="I7" s="21">
        <v>319.35297969999999</v>
      </c>
      <c r="J7" s="21">
        <v>217.19236645389873</v>
      </c>
      <c r="K7" s="21">
        <v>308.39257226202756</v>
      </c>
      <c r="L7" s="21" t="s">
        <v>23</v>
      </c>
      <c r="M7" s="21" t="s">
        <v>24</v>
      </c>
      <c r="N7" s="21" t="s">
        <v>25</v>
      </c>
      <c r="O7" s="21" t="s">
        <v>30</v>
      </c>
      <c r="P7" s="21">
        <v>-21.658202497698397</v>
      </c>
      <c r="Q7" s="21">
        <v>10.960407437972435</v>
      </c>
      <c r="R7" s="21">
        <v>109.91200000000001</v>
      </c>
      <c r="S7" s="21">
        <v>-0.19705039029130939</v>
      </c>
      <c r="T7" s="21">
        <v>9.9719843492725405E-2</v>
      </c>
      <c r="U7" s="21">
        <f>VLOOKUP(L7&amp;M7&amp;"v03",'DEER Thermostat Weights'!$F$23:$K$358,MATCH(O7,'DEER Thermostat Weights'!$F$20:$K$20,0),0)</f>
        <v>0.23422041299999999</v>
      </c>
      <c r="V7" s="21">
        <f t="shared" si="0"/>
        <v>-5.0727931338485499</v>
      </c>
      <c r="W7" s="21">
        <f t="shared" si="1"/>
        <v>2.5671511567701755</v>
      </c>
      <c r="X7" s="21">
        <f t="shared" si="2"/>
        <v>25.743634033656001</v>
      </c>
      <c r="Y7" s="21">
        <f t="shared" si="3"/>
        <v>-4.6153223795841671E-2</v>
      </c>
      <c r="Z7" s="21">
        <f t="shared" si="4"/>
        <v>2.3356422927161506E-2</v>
      </c>
      <c r="AC7" s="21" t="s">
        <v>23</v>
      </c>
      <c r="AD7" s="21" t="s">
        <v>42</v>
      </c>
      <c r="AE7" s="21">
        <f t="shared" si="5"/>
        <v>-31.145518288471806</v>
      </c>
      <c r="AF7" s="21">
        <f t="shared" si="6"/>
        <v>15.223116043246746</v>
      </c>
      <c r="AG7" s="21">
        <f t="shared" si="7"/>
        <v>109.912000109912</v>
      </c>
      <c r="AH7" s="21">
        <f t="shared" si="8"/>
        <v>-0.283367769565396</v>
      </c>
      <c r="AI7" s="21">
        <f t="shared" si="9"/>
        <v>0.13850276624250984</v>
      </c>
    </row>
    <row r="8" spans="1:35" x14ac:dyDescent="0.3">
      <c r="A8" s="21">
        <v>1.5</v>
      </c>
      <c r="B8" s="21" t="s">
        <v>31</v>
      </c>
      <c r="C8" s="21">
        <v>0</v>
      </c>
      <c r="D8" s="21">
        <v>583.21149947330161</v>
      </c>
      <c r="E8" s="21">
        <v>10050.404531000026</v>
      </c>
      <c r="F8" s="21">
        <v>583.21149241388059</v>
      </c>
      <c r="G8" s="21">
        <v>917.76273780000031</v>
      </c>
      <c r="H8" s="21">
        <v>1603.5220830999936</v>
      </c>
      <c r="I8" s="21">
        <v>917.76274740000008</v>
      </c>
      <c r="J8" s="21">
        <v>654.61590430531419</v>
      </c>
      <c r="K8" s="21">
        <v>886.92035237246114</v>
      </c>
      <c r="L8" s="21" t="s">
        <v>23</v>
      </c>
      <c r="M8" s="21" t="s">
        <v>24</v>
      </c>
      <c r="N8" s="21" t="s">
        <v>25</v>
      </c>
      <c r="O8" s="21" t="s">
        <v>32</v>
      </c>
      <c r="P8" s="21">
        <v>-71.404411891433597</v>
      </c>
      <c r="Q8" s="21">
        <v>30.842395027538942</v>
      </c>
      <c r="R8" s="21">
        <v>109.91200000000001</v>
      </c>
      <c r="S8" s="21">
        <v>-0.64965073778507887</v>
      </c>
      <c r="T8" s="21">
        <v>0.28060989725907037</v>
      </c>
      <c r="U8" s="21">
        <f>VLOOKUP(L8&amp;M8&amp;"v03",'DEER Thermostat Weights'!$F$23:$K$358,MATCH(O8,'DEER Thermostat Weights'!$F$20:$K$20,0),0)</f>
        <v>7.7608570000000002E-2</v>
      </c>
      <c r="V8" s="21">
        <f t="shared" si="0"/>
        <v>-5.5415942985851565</v>
      </c>
      <c r="W8" s="21">
        <f t="shared" si="1"/>
        <v>2.393634173462408</v>
      </c>
      <c r="X8" s="21">
        <f t="shared" si="2"/>
        <v>8.5301131458400015</v>
      </c>
      <c r="Y8" s="21">
        <f t="shared" si="3"/>
        <v>-5.0418464758944938E-2</v>
      </c>
      <c r="Z8" s="21">
        <f t="shared" si="4"/>
        <v>2.177773285412337E-2</v>
      </c>
      <c r="AC8" s="21" t="s">
        <v>23</v>
      </c>
      <c r="AD8" s="21" t="s">
        <v>48</v>
      </c>
      <c r="AE8" s="21">
        <f t="shared" si="5"/>
        <v>-27.378173958501044</v>
      </c>
      <c r="AF8" s="21">
        <f t="shared" si="6"/>
        <v>12.44492469853566</v>
      </c>
      <c r="AG8" s="21">
        <f t="shared" si="7"/>
        <v>109.91200000000001</v>
      </c>
      <c r="AH8" s="21">
        <f t="shared" si="8"/>
        <v>-0.24909176394298205</v>
      </c>
      <c r="AI8" s="21">
        <f t="shared" si="9"/>
        <v>0.11322626008566541</v>
      </c>
    </row>
    <row r="9" spans="1:35" x14ac:dyDescent="0.3">
      <c r="A9" s="21">
        <v>1.5</v>
      </c>
      <c r="B9" s="21" t="s">
        <v>33</v>
      </c>
      <c r="C9" s="21">
        <v>0</v>
      </c>
      <c r="D9" s="21">
        <v>623.58408367759966</v>
      </c>
      <c r="E9" s="21">
        <v>10105.691762000024</v>
      </c>
      <c r="F9" s="21">
        <v>623.58409090300108</v>
      </c>
      <c r="G9" s="21">
        <v>993.30606760000126</v>
      </c>
      <c r="H9" s="21">
        <v>1678.6938059999995</v>
      </c>
      <c r="I9" s="21">
        <v>993.30609540000205</v>
      </c>
      <c r="J9" s="21">
        <v>696.92522784366918</v>
      </c>
      <c r="K9" s="21">
        <v>960.4665128862315</v>
      </c>
      <c r="L9" s="21" t="s">
        <v>23</v>
      </c>
      <c r="M9" s="21" t="s">
        <v>24</v>
      </c>
      <c r="N9" s="21" t="s">
        <v>25</v>
      </c>
      <c r="O9" s="21" t="s">
        <v>34</v>
      </c>
      <c r="P9" s="21">
        <v>-73.341136940668093</v>
      </c>
      <c r="Q9" s="21">
        <v>32.839582513770551</v>
      </c>
      <c r="R9" s="21">
        <v>109.91200000000001</v>
      </c>
      <c r="S9" s="21">
        <v>-0.66727142569208175</v>
      </c>
      <c r="T9" s="21">
        <v>0.2987806837631064</v>
      </c>
      <c r="U9" s="21">
        <f>VLOOKUP(L9&amp;M9&amp;"v03",'DEER Thermostat Weights'!$F$23:$K$358,MATCH(O9,'DEER Thermostat Weights'!$F$20:$K$20,0),0)</f>
        <v>8.2830624000000005E-2</v>
      </c>
      <c r="V9" s="21">
        <f t="shared" si="0"/>
        <v>-6.0748921376649898</v>
      </c>
      <c r="W9" s="21">
        <f t="shared" si="1"/>
        <v>2.7201231115151034</v>
      </c>
      <c r="X9" s="21">
        <f t="shared" si="2"/>
        <v>9.1040795450880019</v>
      </c>
      <c r="Y9" s="21">
        <f t="shared" si="3"/>
        <v>-5.5270508567444768E-2</v>
      </c>
      <c r="Z9" s="21">
        <f t="shared" si="4"/>
        <v>2.4748190475244774E-2</v>
      </c>
      <c r="AC9" s="21" t="s">
        <v>23</v>
      </c>
      <c r="AD9" s="21" t="s">
        <v>54</v>
      </c>
      <c r="AE9" s="21">
        <f t="shared" si="5"/>
        <v>-45.26584431759062</v>
      </c>
      <c r="AF9" s="21">
        <f t="shared" si="6"/>
        <v>20.408542164875755</v>
      </c>
      <c r="AG9" s="21">
        <f t="shared" si="7"/>
        <v>109.91199989008801</v>
      </c>
      <c r="AH9" s="21">
        <f t="shared" si="8"/>
        <v>-0.41183714533072469</v>
      </c>
      <c r="AI9" s="21">
        <f t="shared" si="9"/>
        <v>0.18568074609574708</v>
      </c>
    </row>
    <row r="10" spans="1:35" x14ac:dyDescent="0.3">
      <c r="A10" s="21">
        <v>1.5</v>
      </c>
      <c r="B10" s="21" t="s">
        <v>35</v>
      </c>
      <c r="C10" s="21">
        <v>0</v>
      </c>
      <c r="D10" s="21">
        <v>872.67129288594231</v>
      </c>
      <c r="E10" s="21">
        <v>12600.036657000072</v>
      </c>
      <c r="F10" s="21">
        <v>872.67127835993847</v>
      </c>
      <c r="G10" s="21">
        <v>607.31204740000112</v>
      </c>
      <c r="H10" s="21">
        <v>1256.1787473999955</v>
      </c>
      <c r="I10" s="21">
        <v>607.31204099999968</v>
      </c>
      <c r="J10" s="21">
        <v>916.98396866461246</v>
      </c>
      <c r="K10" s="21">
        <v>587.12168121203672</v>
      </c>
      <c r="L10" s="21" t="s">
        <v>23</v>
      </c>
      <c r="M10" s="21" t="s">
        <v>36</v>
      </c>
      <c r="N10" s="21" t="s">
        <v>25</v>
      </c>
      <c r="O10" s="21" t="s">
        <v>26</v>
      </c>
      <c r="P10" s="21">
        <v>-44.312690304673993</v>
      </c>
      <c r="Q10" s="21">
        <v>20.190359787962961</v>
      </c>
      <c r="R10" s="21">
        <v>109.91200000000001</v>
      </c>
      <c r="S10" s="21">
        <v>-0.40316517127041623</v>
      </c>
      <c r="T10" s="21">
        <v>0.18369568189063032</v>
      </c>
      <c r="U10" s="21">
        <f>VLOOKUP(L10&amp;M10&amp;"v03",'DEER Thermostat Weights'!$F$23:$K$358,MATCH(O10,'DEER Thermostat Weights'!$F$20:$K$20,0),0)</f>
        <v>0.32056380499999998</v>
      </c>
      <c r="V10" s="21">
        <f t="shared" si="0"/>
        <v>-14.205044613852904</v>
      </c>
      <c r="W10" s="21">
        <f t="shared" si="1"/>
        <v>6.4722985579483998</v>
      </c>
      <c r="X10" s="21">
        <f t="shared" si="2"/>
        <v>35.233808935159999</v>
      </c>
      <c r="Y10" s="21">
        <f t="shared" si="3"/>
        <v>-0.12924016134592131</v>
      </c>
      <c r="Z10" s="21">
        <f t="shared" si="4"/>
        <v>5.8886186748930043E-2</v>
      </c>
      <c r="AC10" s="21" t="s">
        <v>23</v>
      </c>
      <c r="AD10" s="21" t="s">
        <v>60</v>
      </c>
      <c r="AE10" s="21">
        <f t="shared" si="5"/>
        <v>-30.405165028020068</v>
      </c>
      <c r="AF10" s="21">
        <f t="shared" si="6"/>
        <v>14.433585006727725</v>
      </c>
      <c r="AG10" s="21">
        <f t="shared" si="7"/>
        <v>109.91200000000001</v>
      </c>
      <c r="AH10" s="21">
        <f t="shared" si="8"/>
        <v>-0.27663189668116372</v>
      </c>
      <c r="AI10" s="21">
        <f t="shared" si="9"/>
        <v>0.13131946472384931</v>
      </c>
    </row>
    <row r="11" spans="1:35" x14ac:dyDescent="0.3">
      <c r="A11" s="21">
        <v>1.5</v>
      </c>
      <c r="B11" s="21" t="s">
        <v>37</v>
      </c>
      <c r="C11" s="21">
        <v>0</v>
      </c>
      <c r="D11" s="21">
        <v>796.60318827670017</v>
      </c>
      <c r="E11" s="21">
        <v>12128.483694000028</v>
      </c>
      <c r="F11" s="21">
        <v>796.60317603050203</v>
      </c>
      <c r="G11" s="21">
        <v>659.32511089999912</v>
      </c>
      <c r="H11" s="21">
        <v>1307.1588856999972</v>
      </c>
      <c r="I11" s="21">
        <v>659.32509329999959</v>
      </c>
      <c r="J11" s="21">
        <v>845.01362725635238</v>
      </c>
      <c r="K11" s="21">
        <v>637.81906902537617</v>
      </c>
      <c r="L11" s="21" t="s">
        <v>23</v>
      </c>
      <c r="M11" s="21" t="s">
        <v>36</v>
      </c>
      <c r="N11" s="21" t="s">
        <v>25</v>
      </c>
      <c r="O11" s="21" t="s">
        <v>28</v>
      </c>
      <c r="P11" s="21">
        <v>-48.410451225850352</v>
      </c>
      <c r="Q11" s="21">
        <v>21.506024274623428</v>
      </c>
      <c r="R11" s="21">
        <v>109.91200000000001</v>
      </c>
      <c r="S11" s="21">
        <v>-0.44044736903932552</v>
      </c>
      <c r="T11" s="21">
        <v>0.19566584426289602</v>
      </c>
      <c r="U11" s="21">
        <f>VLOOKUP(L11&amp;M11&amp;"v03",'DEER Thermostat Weights'!$F$23:$K$358,MATCH(O11,'DEER Thermostat Weights'!$F$20:$K$20,0),0)</f>
        <v>0.28336302299999999</v>
      </c>
      <c r="V11" s="21">
        <f t="shared" si="0"/>
        <v>-13.717731804151011</v>
      </c>
      <c r="W11" s="21">
        <f t="shared" si="1"/>
        <v>6.0940120511686766</v>
      </c>
      <c r="X11" s="21">
        <f t="shared" si="2"/>
        <v>31.144996583976003</v>
      </c>
      <c r="Y11" s="21">
        <f t="shared" si="3"/>
        <v>-0.12480649796337988</v>
      </c>
      <c r="Z11" s="21">
        <f t="shared" si="4"/>
        <v>5.5444465128181422E-2</v>
      </c>
      <c r="AC11" s="21" t="s">
        <v>23</v>
      </c>
      <c r="AD11" s="21" t="s">
        <v>66</v>
      </c>
      <c r="AE11" s="21">
        <f t="shared" si="5"/>
        <v>-16.396942933566837</v>
      </c>
      <c r="AF11" s="21">
        <f t="shared" si="6"/>
        <v>8.898595891010066</v>
      </c>
      <c r="AG11" s="21">
        <f t="shared" si="7"/>
        <v>109.91200000000001</v>
      </c>
      <c r="AH11" s="21">
        <f t="shared" si="8"/>
        <v>-0.14918246354871934</v>
      </c>
      <c r="AI11" s="21">
        <f t="shared" si="9"/>
        <v>8.0961095158036109E-2</v>
      </c>
    </row>
    <row r="12" spans="1:35" x14ac:dyDescent="0.3">
      <c r="A12" s="21">
        <v>1.5</v>
      </c>
      <c r="B12" s="21" t="s">
        <v>38</v>
      </c>
      <c r="C12" s="21">
        <v>0</v>
      </c>
      <c r="D12" s="21">
        <v>623.0842939883604</v>
      </c>
      <c r="E12" s="21">
        <v>11551.38390600003</v>
      </c>
      <c r="F12" s="21">
        <v>623.08430076306115</v>
      </c>
      <c r="G12" s="21">
        <v>525.58934599999941</v>
      </c>
      <c r="H12" s="21">
        <v>1173.2487114000023</v>
      </c>
      <c r="I12" s="21">
        <v>525.5893482999993</v>
      </c>
      <c r="J12" s="21">
        <v>660.66884703602136</v>
      </c>
      <c r="K12" s="21">
        <v>508.27653300759675</v>
      </c>
      <c r="L12" s="21" t="s">
        <v>23</v>
      </c>
      <c r="M12" s="21" t="s">
        <v>36</v>
      </c>
      <c r="N12" s="21" t="s">
        <v>25</v>
      </c>
      <c r="O12" s="21" t="s">
        <v>30</v>
      </c>
      <c r="P12" s="21">
        <v>-37.58454627296021</v>
      </c>
      <c r="Q12" s="21">
        <v>17.312815292402547</v>
      </c>
      <c r="R12" s="21">
        <v>109.91200000000001</v>
      </c>
      <c r="S12" s="21">
        <v>-0.3419512543940626</v>
      </c>
      <c r="T12" s="21">
        <v>0.15751524212463194</v>
      </c>
      <c r="U12" s="21">
        <f>VLOOKUP(L12&amp;M12&amp;"v03",'DEER Thermostat Weights'!$F$23:$K$358,MATCH(O12,'DEER Thermostat Weights'!$F$20:$K$20,0),0)</f>
        <v>0.29447379499999998</v>
      </c>
      <c r="V12" s="21">
        <f t="shared" si="0"/>
        <v>-11.067663974351698</v>
      </c>
      <c r="W12" s="21">
        <f t="shared" si="1"/>
        <v>5.0981704212878123</v>
      </c>
      <c r="X12" s="21">
        <f t="shared" si="2"/>
        <v>32.366203756040001</v>
      </c>
      <c r="Y12" s="21">
        <f t="shared" si="3"/>
        <v>-0.10069568358643004</v>
      </c>
      <c r="Z12" s="21">
        <f t="shared" si="4"/>
        <v>4.6384111118784231E-2</v>
      </c>
      <c r="AC12" s="21" t="s">
        <v>23</v>
      </c>
      <c r="AD12" s="21" t="s">
        <v>72</v>
      </c>
      <c r="AE12" s="21">
        <f t="shared" si="5"/>
        <v>-21.394567382042887</v>
      </c>
      <c r="AF12" s="21">
        <f t="shared" si="6"/>
        <v>10.473294655596931</v>
      </c>
      <c r="AG12" s="21">
        <f t="shared" si="7"/>
        <v>109.91200010991201</v>
      </c>
      <c r="AH12" s="21">
        <f t="shared" si="8"/>
        <v>-0.19465178854031304</v>
      </c>
      <c r="AI12" s="21">
        <f t="shared" si="9"/>
        <v>9.5287999996332806E-2</v>
      </c>
    </row>
    <row r="13" spans="1:35" x14ac:dyDescent="0.3">
      <c r="A13" s="21">
        <v>1.5</v>
      </c>
      <c r="B13" s="21" t="s">
        <v>39</v>
      </c>
      <c r="C13" s="21">
        <v>0</v>
      </c>
      <c r="D13" s="21">
        <v>285.59416551209989</v>
      </c>
      <c r="E13" s="21">
        <v>10904.996586000017</v>
      </c>
      <c r="F13" s="21">
        <v>285.59418129980003</v>
      </c>
      <c r="G13" s="21">
        <v>81.601300699999925</v>
      </c>
      <c r="H13" s="21">
        <v>732.15768300000002</v>
      </c>
      <c r="I13" s="21">
        <v>81.601300700000024</v>
      </c>
      <c r="J13" s="21">
        <v>290.95087184746683</v>
      </c>
      <c r="K13" s="21">
        <v>78.78011957419352</v>
      </c>
      <c r="L13" s="21" t="s">
        <v>23</v>
      </c>
      <c r="M13" s="21" t="s">
        <v>36</v>
      </c>
      <c r="N13" s="21" t="s">
        <v>25</v>
      </c>
      <c r="O13" s="21" t="s">
        <v>32</v>
      </c>
      <c r="P13" s="21">
        <v>-5.3566905476668012</v>
      </c>
      <c r="Q13" s="21">
        <v>2.821181125806504</v>
      </c>
      <c r="R13" s="21">
        <v>109.91200000000001</v>
      </c>
      <c r="S13" s="21">
        <v>-4.8736175737560963E-2</v>
      </c>
      <c r="T13" s="21">
        <v>2.5667635251897008E-2</v>
      </c>
      <c r="U13" s="21">
        <f>VLOOKUP(L13&amp;M13&amp;"v03",'DEER Thermostat Weights'!$F$23:$K$358,MATCH(O13,'DEER Thermostat Weights'!$F$20:$K$20,0),0)</f>
        <v>5.0025577000000002E-2</v>
      </c>
      <c r="V13" s="21">
        <f t="shared" si="0"/>
        <v>-0.26797153545747776</v>
      </c>
      <c r="W13" s="21">
        <f t="shared" si="1"/>
        <v>0.14113121363997996</v>
      </c>
      <c r="X13" s="21">
        <f t="shared" si="2"/>
        <v>5.4984112192240007</v>
      </c>
      <c r="Y13" s="21">
        <f t="shared" si="3"/>
        <v>-2.4380553120448879E-3</v>
      </c>
      <c r="Z13" s="21">
        <f t="shared" si="4"/>
        <v>1.2840382637016882E-3</v>
      </c>
      <c r="AC13" s="21" t="s">
        <v>23</v>
      </c>
      <c r="AD13" s="21" t="s">
        <v>78</v>
      </c>
      <c r="AE13" s="21">
        <f t="shared" si="5"/>
        <v>-25.984318631446378</v>
      </c>
      <c r="AF13" s="21">
        <f t="shared" si="6"/>
        <v>12.278740823221533</v>
      </c>
      <c r="AG13" s="21">
        <f t="shared" si="7"/>
        <v>109.91200021982399</v>
      </c>
      <c r="AH13" s="21">
        <f t="shared" si="8"/>
        <v>-0.23641020663300072</v>
      </c>
      <c r="AI13" s="21">
        <f t="shared" si="9"/>
        <v>0.11171428800514532</v>
      </c>
    </row>
    <row r="14" spans="1:35" x14ac:dyDescent="0.3">
      <c r="A14" s="21">
        <v>1.5</v>
      </c>
      <c r="B14" s="21" t="s">
        <v>40</v>
      </c>
      <c r="C14" s="21">
        <v>0</v>
      </c>
      <c r="D14" s="21">
        <v>216.16939173189968</v>
      </c>
      <c r="E14" s="21">
        <v>10114.55761399995</v>
      </c>
      <c r="F14" s="21">
        <v>216.16938186140038</v>
      </c>
      <c r="G14" s="21">
        <v>232.56027679999988</v>
      </c>
      <c r="H14" s="21">
        <v>880.84679490000178</v>
      </c>
      <c r="I14" s="21">
        <v>232.56030939999968</v>
      </c>
      <c r="J14" s="21">
        <v>231.01437646714822</v>
      </c>
      <c r="K14" s="21">
        <v>225.10393126098683</v>
      </c>
      <c r="L14" s="21" t="s">
        <v>23</v>
      </c>
      <c r="M14" s="21" t="s">
        <v>36</v>
      </c>
      <c r="N14" s="21" t="s">
        <v>25</v>
      </c>
      <c r="O14" s="21" t="s">
        <v>34</v>
      </c>
      <c r="P14" s="21">
        <v>-14.844994605747843</v>
      </c>
      <c r="Q14" s="21">
        <v>7.4563781390128554</v>
      </c>
      <c r="R14" s="21">
        <v>109.91200000000001</v>
      </c>
      <c r="S14" s="21">
        <v>-0.13506254645305191</v>
      </c>
      <c r="T14" s="21">
        <v>6.7839527431152694E-2</v>
      </c>
      <c r="U14" s="21">
        <f>VLOOKUP(L14&amp;M14&amp;"v03",'DEER Thermostat Weights'!$F$23:$K$358,MATCH(O14,'DEER Thermostat Weights'!$F$20:$K$20,0),0)</f>
        <v>5.1573801000000002E-2</v>
      </c>
      <c r="V14" s="21">
        <f t="shared" si="0"/>
        <v>-0.76561279764291279</v>
      </c>
      <c r="W14" s="21">
        <f t="shared" si="1"/>
        <v>0.38455376232219934</v>
      </c>
      <c r="X14" s="21">
        <f t="shared" si="2"/>
        <v>5.6685796155120007</v>
      </c>
      <c r="Y14" s="21">
        <f t="shared" si="3"/>
        <v>-6.9656888933229549E-3</v>
      </c>
      <c r="Z14" s="21">
        <f t="shared" si="4"/>
        <v>3.4987422876683102E-3</v>
      </c>
      <c r="AC14" s="21" t="s">
        <v>23</v>
      </c>
      <c r="AD14" s="21" t="s">
        <v>84</v>
      </c>
      <c r="AE14" s="21">
        <f t="shared" si="5"/>
        <v>-23.777074635717646</v>
      </c>
      <c r="AF14" s="21">
        <f t="shared" si="6"/>
        <v>11.061971647984127</v>
      </c>
      <c r="AG14" s="21">
        <f t="shared" si="7"/>
        <v>109.91200010991201</v>
      </c>
      <c r="AH14" s="21">
        <f t="shared" si="8"/>
        <v>-0.21632828659034176</v>
      </c>
      <c r="AI14" s="21">
        <f t="shared" si="9"/>
        <v>0.10064389373302393</v>
      </c>
    </row>
    <row r="15" spans="1:35" x14ac:dyDescent="0.3">
      <c r="A15" s="21">
        <v>1.5</v>
      </c>
      <c r="B15" s="21" t="s">
        <v>41</v>
      </c>
      <c r="C15" s="21">
        <v>0</v>
      </c>
      <c r="D15" s="21">
        <v>518.39268217589927</v>
      </c>
      <c r="E15" s="21">
        <v>10955.775706999968</v>
      </c>
      <c r="F15" s="21">
        <v>518.39268420930023</v>
      </c>
      <c r="G15" s="21">
        <v>454.6260441999998</v>
      </c>
      <c r="H15" s="21">
        <v>1106.462547499995</v>
      </c>
      <c r="I15" s="21">
        <v>454.62605839999878</v>
      </c>
      <c r="J15" s="21">
        <v>549.12012527833349</v>
      </c>
      <c r="K15" s="21">
        <v>439.08301655361572</v>
      </c>
      <c r="L15" s="21" t="s">
        <v>23</v>
      </c>
      <c r="M15" s="21" t="s">
        <v>42</v>
      </c>
      <c r="N15" s="21" t="s">
        <v>25</v>
      </c>
      <c r="O15" s="21" t="s">
        <v>26</v>
      </c>
      <c r="P15" s="21">
        <v>-30.727441069033262</v>
      </c>
      <c r="Q15" s="21">
        <v>15.543041846383062</v>
      </c>
      <c r="R15" s="21">
        <v>109.91200000000001</v>
      </c>
      <c r="S15" s="21">
        <v>-0.27956402457450741</v>
      </c>
      <c r="T15" s="21">
        <v>0.14141351123064871</v>
      </c>
      <c r="U15" s="21">
        <f>VLOOKUP(L15&amp;M15&amp;"v03",'DEER Thermostat Weights'!$F$23:$K$358,MATCH(O15,'DEER Thermostat Weights'!$F$20:$K$20,0),0)</f>
        <v>0.271420049</v>
      </c>
      <c r="V15" s="21">
        <f t="shared" si="0"/>
        <v>-8.3400435606016199</v>
      </c>
      <c r="W15" s="21">
        <f t="shared" si="1"/>
        <v>4.2186931795543412</v>
      </c>
      <c r="X15" s="21">
        <f t="shared" si="2"/>
        <v>29.832320425688</v>
      </c>
      <c r="Y15" s="21">
        <f t="shared" si="3"/>
        <v>-7.587928124865001E-2</v>
      </c>
      <c r="Z15" s="21">
        <f t="shared" si="4"/>
        <v>3.8382462147484725E-2</v>
      </c>
      <c r="AC15" s="21" t="s">
        <v>23</v>
      </c>
      <c r="AD15" s="21" t="s">
        <v>90</v>
      </c>
      <c r="AE15" s="21">
        <f t="shared" si="5"/>
        <v>-45.442554543122768</v>
      </c>
      <c r="AF15" s="21">
        <f t="shared" si="6"/>
        <v>18.838175595466534</v>
      </c>
      <c r="AG15" s="21">
        <f t="shared" si="7"/>
        <v>109.912000109912</v>
      </c>
      <c r="AH15" s="21">
        <f t="shared" si="8"/>
        <v>-0.41344488812070351</v>
      </c>
      <c r="AI15" s="21">
        <f t="shared" si="9"/>
        <v>0.17139325638207417</v>
      </c>
    </row>
    <row r="16" spans="1:35" x14ac:dyDescent="0.3">
      <c r="A16" s="21">
        <v>1.5</v>
      </c>
      <c r="B16" s="21" t="s">
        <v>43</v>
      </c>
      <c r="C16" s="21">
        <v>0</v>
      </c>
      <c r="D16" s="21">
        <v>491.77873058049954</v>
      </c>
      <c r="E16" s="21">
        <v>10613.596662999969</v>
      </c>
      <c r="F16" s="21">
        <v>491.77872699084014</v>
      </c>
      <c r="G16" s="21">
        <v>567.44905249999908</v>
      </c>
      <c r="H16" s="21">
        <v>1217.7215897000044</v>
      </c>
      <c r="I16" s="21">
        <v>567.44904670000028</v>
      </c>
      <c r="J16" s="21">
        <v>529.67394873320143</v>
      </c>
      <c r="K16" s="21">
        <v>548.71434934182969</v>
      </c>
      <c r="L16" s="21" t="s">
        <v>23</v>
      </c>
      <c r="M16" s="21" t="s">
        <v>42</v>
      </c>
      <c r="N16" s="21" t="s">
        <v>25</v>
      </c>
      <c r="O16" s="21" t="s">
        <v>28</v>
      </c>
      <c r="P16" s="21">
        <v>-37.895221742361286</v>
      </c>
      <c r="Q16" s="21">
        <v>18.734697358170592</v>
      </c>
      <c r="R16" s="21">
        <v>109.91200000000001</v>
      </c>
      <c r="S16" s="21">
        <v>-0.34477783811013613</v>
      </c>
      <c r="T16" s="21">
        <v>0.17045179196239346</v>
      </c>
      <c r="U16" s="21">
        <f>VLOOKUP(L16&amp;M16&amp;"v03",'DEER Thermostat Weights'!$F$23:$K$358,MATCH(O16,'DEER Thermostat Weights'!$F$20:$K$20,0),0)</f>
        <v>0.21817472800000001</v>
      </c>
      <c r="V16" s="21">
        <f t="shared" si="0"/>
        <v>-8.2677796961393604</v>
      </c>
      <c r="W16" s="21">
        <f t="shared" si="1"/>
        <v>4.0874375002811876</v>
      </c>
      <c r="X16" s="21">
        <f t="shared" si="2"/>
        <v>23.980020703936002</v>
      </c>
      <c r="Y16" s="21">
        <f t="shared" si="3"/>
        <v>-7.5221811050106988E-2</v>
      </c>
      <c r="Z16" s="21">
        <f t="shared" si="4"/>
        <v>3.7188273348507779E-2</v>
      </c>
      <c r="AC16" s="21" t="s">
        <v>23</v>
      </c>
      <c r="AD16" s="21" t="s">
        <v>96</v>
      </c>
      <c r="AE16" s="21">
        <f t="shared" si="5"/>
        <v>-35.741241189189601</v>
      </c>
      <c r="AF16" s="21">
        <f t="shared" si="6"/>
        <v>15.612161551756842</v>
      </c>
      <c r="AG16" s="21">
        <f t="shared" si="7"/>
        <v>109.912000109912</v>
      </c>
      <c r="AH16" s="21">
        <f t="shared" si="8"/>
        <v>-0.32518051886226801</v>
      </c>
      <c r="AI16" s="21">
        <f t="shared" si="9"/>
        <v>0.14204237527983149</v>
      </c>
    </row>
    <row r="17" spans="1:35" x14ac:dyDescent="0.3">
      <c r="A17" s="21">
        <v>1.5</v>
      </c>
      <c r="B17" s="21" t="s">
        <v>44</v>
      </c>
      <c r="C17" s="21">
        <v>0</v>
      </c>
      <c r="D17" s="21">
        <v>145.06367955260009</v>
      </c>
      <c r="E17" s="21">
        <v>9916.9850089999509</v>
      </c>
      <c r="F17" s="21">
        <v>145.06367551910998</v>
      </c>
      <c r="G17" s="21">
        <v>115.43719670000002</v>
      </c>
      <c r="H17" s="21">
        <v>768.05653020000068</v>
      </c>
      <c r="I17" s="21">
        <v>115.4371886</v>
      </c>
      <c r="J17" s="21">
        <v>152.13021070870874</v>
      </c>
      <c r="K17" s="21">
        <v>111.45844109975006</v>
      </c>
      <c r="L17" s="21" t="s">
        <v>23</v>
      </c>
      <c r="M17" s="21" t="s">
        <v>42</v>
      </c>
      <c r="N17" s="21" t="s">
        <v>25</v>
      </c>
      <c r="O17" s="21" t="s">
        <v>30</v>
      </c>
      <c r="P17" s="21">
        <v>-7.0665351895987669</v>
      </c>
      <c r="Q17" s="21">
        <v>3.9787475002499377</v>
      </c>
      <c r="R17" s="21">
        <v>109.91200000000001</v>
      </c>
      <c r="S17" s="21">
        <v>-6.4292663126853902E-2</v>
      </c>
      <c r="T17" s="21">
        <v>3.6199391333520792E-2</v>
      </c>
      <c r="U17" s="21">
        <f>VLOOKUP(L17&amp;M17&amp;"v03",'DEER Thermostat Weights'!$F$23:$K$358,MATCH(O17,'DEER Thermostat Weights'!$F$20:$K$20,0),0)</f>
        <v>0.21325217199999999</v>
      </c>
      <c r="V17" s="21">
        <f t="shared" si="0"/>
        <v>-1.5069539776963687</v>
      </c>
      <c r="W17" s="21">
        <f t="shared" si="1"/>
        <v>0.84847654626786972</v>
      </c>
      <c r="X17" s="21">
        <f t="shared" si="2"/>
        <v>23.438972728864002</v>
      </c>
      <c r="Y17" s="21">
        <f t="shared" si="3"/>
        <v>-1.3710550055465906E-2</v>
      </c>
      <c r="Z17" s="21">
        <f t="shared" si="4"/>
        <v>7.7195988269512846E-3</v>
      </c>
      <c r="AC17" s="21" t="s">
        <v>23</v>
      </c>
      <c r="AD17" s="21" t="s">
        <v>102</v>
      </c>
      <c r="AE17" s="21">
        <f t="shared" si="5"/>
        <v>-64.207399766746008</v>
      </c>
      <c r="AF17" s="21">
        <f t="shared" si="6"/>
        <v>24.932865099357528</v>
      </c>
      <c r="AG17" s="21">
        <f t="shared" si="7"/>
        <v>109.91200010991201</v>
      </c>
      <c r="AH17" s="21">
        <f t="shared" si="8"/>
        <v>-0.5841709710199614</v>
      </c>
      <c r="AI17" s="21">
        <f t="shared" si="9"/>
        <v>0.22684388510224116</v>
      </c>
    </row>
    <row r="18" spans="1:35" x14ac:dyDescent="0.3">
      <c r="A18" s="21">
        <v>1.5</v>
      </c>
      <c r="B18" s="21" t="s">
        <v>45</v>
      </c>
      <c r="C18" s="21">
        <v>0</v>
      </c>
      <c r="D18" s="21">
        <v>406.97345725911816</v>
      </c>
      <c r="E18" s="21">
        <v>10299.936038999951</v>
      </c>
      <c r="F18" s="21">
        <v>406.97346325013962</v>
      </c>
      <c r="G18" s="21">
        <v>524.03917699999909</v>
      </c>
      <c r="H18" s="21">
        <v>1174.075654300008</v>
      </c>
      <c r="I18" s="21">
        <v>524.03916270000002</v>
      </c>
      <c r="J18" s="21">
        <v>443.61935155597234</v>
      </c>
      <c r="K18" s="21">
        <v>506.35238482581315</v>
      </c>
      <c r="L18" s="21" t="s">
        <v>23</v>
      </c>
      <c r="M18" s="21" t="s">
        <v>42</v>
      </c>
      <c r="N18" s="21" t="s">
        <v>25</v>
      </c>
      <c r="O18" s="21" t="s">
        <v>32</v>
      </c>
      <c r="P18" s="21">
        <v>-36.645888305832727</v>
      </c>
      <c r="Q18" s="21">
        <v>17.686777874186873</v>
      </c>
      <c r="R18" s="21">
        <v>109.91200000000001</v>
      </c>
      <c r="S18" s="21">
        <v>-0.3334111680783966</v>
      </c>
      <c r="T18" s="21">
        <v>0.16091762386442673</v>
      </c>
      <c r="U18" s="21">
        <f>VLOOKUP(L18&amp;M18&amp;"v03",'DEER Thermostat Weights'!$F$23:$K$358,MATCH(O18,'DEER Thermostat Weights'!$F$20:$K$20,0),0)</f>
        <v>0.14134385399999999</v>
      </c>
      <c r="V18" s="21">
        <f t="shared" si="0"/>
        <v>-5.179671086399928</v>
      </c>
      <c r="W18" s="21">
        <f t="shared" si="1"/>
        <v>2.4999173495794995</v>
      </c>
      <c r="X18" s="21">
        <f t="shared" si="2"/>
        <v>15.535385680848</v>
      </c>
      <c r="Y18" s="21">
        <f t="shared" si="3"/>
        <v>-4.7125619462842348E-2</v>
      </c>
      <c r="Z18" s="21">
        <f t="shared" si="4"/>
        <v>2.2744717133520446E-2</v>
      </c>
      <c r="AC18" s="21" t="s">
        <v>23</v>
      </c>
      <c r="AD18" s="21" t="s">
        <v>108</v>
      </c>
      <c r="AE18" s="21">
        <f t="shared" si="5"/>
        <v>-58.107446163016029</v>
      </c>
      <c r="AF18" s="21">
        <f t="shared" si="6"/>
        <v>21.259176580211324</v>
      </c>
      <c r="AG18" s="21">
        <f t="shared" si="7"/>
        <v>109.91199999999999</v>
      </c>
      <c r="AH18" s="21">
        <f t="shared" si="8"/>
        <v>-0.52867244853169837</v>
      </c>
      <c r="AI18" s="21">
        <f t="shared" si="9"/>
        <v>0.19341997762038113</v>
      </c>
    </row>
    <row r="19" spans="1:35" x14ac:dyDescent="0.3">
      <c r="A19" s="21">
        <v>1.5</v>
      </c>
      <c r="B19" s="21" t="s">
        <v>46</v>
      </c>
      <c r="C19" s="21">
        <v>0</v>
      </c>
      <c r="D19" s="21">
        <v>485.57621605540055</v>
      </c>
      <c r="E19" s="21">
        <v>10311.200979999992</v>
      </c>
      <c r="F19" s="21">
        <v>485.57617763780058</v>
      </c>
      <c r="G19" s="21">
        <v>679.9053230000012</v>
      </c>
      <c r="H19" s="21">
        <v>1328.6473771000033</v>
      </c>
      <c r="I19" s="21">
        <v>679.90536190000046</v>
      </c>
      <c r="J19" s="21">
        <v>535.96517949656459</v>
      </c>
      <c r="K19" s="21">
        <v>657.00176241183772</v>
      </c>
      <c r="L19" s="21" t="s">
        <v>23</v>
      </c>
      <c r="M19" s="21" t="s">
        <v>42</v>
      </c>
      <c r="N19" s="21" t="s">
        <v>25</v>
      </c>
      <c r="O19" s="21" t="s">
        <v>34</v>
      </c>
      <c r="P19" s="21">
        <v>-50.389001858764004</v>
      </c>
      <c r="Q19" s="21">
        <v>22.90359948816274</v>
      </c>
      <c r="R19" s="21">
        <v>109.91200000000001</v>
      </c>
      <c r="S19" s="21">
        <v>-0.45844859395483661</v>
      </c>
      <c r="T19" s="21">
        <v>0.20838124579811795</v>
      </c>
      <c r="U19" s="21">
        <f>VLOOKUP(L19&amp;M19&amp;"v03",'DEER Thermostat Weights'!$F$23:$K$358,MATCH(O19,'DEER Thermostat Weights'!$F$20:$K$20,0),0)</f>
        <v>0.15580919800000001</v>
      </c>
      <c r="V19" s="21">
        <f t="shared" si="0"/>
        <v>-7.8510699676345297</v>
      </c>
      <c r="W19" s="21">
        <f t="shared" si="1"/>
        <v>3.5685914675638473</v>
      </c>
      <c r="X19" s="21">
        <f t="shared" si="2"/>
        <v>17.125300570576002</v>
      </c>
      <c r="Y19" s="21">
        <f t="shared" si="3"/>
        <v>-7.1430507748330749E-2</v>
      </c>
      <c r="Z19" s="21">
        <f t="shared" si="4"/>
        <v>3.2467714786045633E-2</v>
      </c>
      <c r="AC19" s="21" t="s">
        <v>23</v>
      </c>
      <c r="AD19" s="21" t="s">
        <v>114</v>
      </c>
      <c r="AE19" s="21">
        <f t="shared" si="5"/>
        <v>-19.404034231860081</v>
      </c>
      <c r="AF19" s="21">
        <f t="shared" si="6"/>
        <v>8.6812889359546492</v>
      </c>
      <c r="AG19" s="21">
        <f t="shared" si="7"/>
        <v>109.91200000000001</v>
      </c>
      <c r="AH19" s="21">
        <f t="shared" si="8"/>
        <v>-0.17654154443427542</v>
      </c>
      <c r="AI19" s="21">
        <f t="shared" si="9"/>
        <v>7.898399570524281E-2</v>
      </c>
    </row>
    <row r="20" spans="1:35" x14ac:dyDescent="0.3">
      <c r="A20" s="21">
        <v>1.5</v>
      </c>
      <c r="B20" s="21" t="s">
        <v>47</v>
      </c>
      <c r="C20" s="21">
        <v>0</v>
      </c>
      <c r="D20" s="21">
        <v>887.53181445084067</v>
      </c>
      <c r="E20" s="21">
        <v>13042.308393000059</v>
      </c>
      <c r="F20" s="21">
        <v>887.53178789283947</v>
      </c>
      <c r="G20" s="21">
        <v>395.56242890000061</v>
      </c>
      <c r="H20" s="21">
        <v>1032.8071769999985</v>
      </c>
      <c r="I20" s="21">
        <v>395.56241529999988</v>
      </c>
      <c r="J20" s="21">
        <v>913.52398149554551</v>
      </c>
      <c r="K20" s="21">
        <v>383.29797867353761</v>
      </c>
      <c r="L20" s="21" t="s">
        <v>23</v>
      </c>
      <c r="M20" s="21" t="s">
        <v>48</v>
      </c>
      <c r="N20" s="21" t="s">
        <v>25</v>
      </c>
      <c r="O20" s="21" t="s">
        <v>26</v>
      </c>
      <c r="P20" s="21">
        <v>-25.992193602706038</v>
      </c>
      <c r="Q20" s="21">
        <v>12.26443662646227</v>
      </c>
      <c r="R20" s="21">
        <v>109.91200000000001</v>
      </c>
      <c r="S20" s="21">
        <v>-0.23648185459918877</v>
      </c>
      <c r="T20" s="21">
        <v>0.11158414573897545</v>
      </c>
      <c r="U20" s="21">
        <f>VLOOKUP(L20&amp;M20&amp;"v03",'DEER Thermostat Weights'!$F$23:$K$358,MATCH(O20,'DEER Thermostat Weights'!$F$20:$K$20,0),0)</f>
        <v>0.02</v>
      </c>
      <c r="V20" s="21">
        <f t="shared" si="0"/>
        <v>-0.51984387205412075</v>
      </c>
      <c r="W20" s="21">
        <f t="shared" si="1"/>
        <v>0.24528873252924541</v>
      </c>
      <c r="X20" s="21">
        <f t="shared" si="2"/>
        <v>2.1982400000000002</v>
      </c>
      <c r="Y20" s="21">
        <f t="shared" si="3"/>
        <v>-4.7296370919837757E-3</v>
      </c>
      <c r="Z20" s="21">
        <f t="shared" si="4"/>
        <v>2.2316829147795091E-3</v>
      </c>
      <c r="AC20" s="21" t="s">
        <v>23</v>
      </c>
      <c r="AD20" s="21" t="s">
        <v>120</v>
      </c>
      <c r="AE20" s="21">
        <f t="shared" si="5"/>
        <v>-51.222478105517553</v>
      </c>
      <c r="AF20" s="21">
        <f t="shared" si="6"/>
        <v>20.710306173683673</v>
      </c>
      <c r="AG20" s="21">
        <f t="shared" si="7"/>
        <v>109.91199999999999</v>
      </c>
      <c r="AH20" s="21">
        <f t="shared" si="8"/>
        <v>-0.4660317172421351</v>
      </c>
      <c r="AI20" s="21">
        <f t="shared" si="9"/>
        <v>0.18842625167118848</v>
      </c>
    </row>
    <row r="21" spans="1:35" x14ac:dyDescent="0.3">
      <c r="A21" s="21">
        <v>1.5</v>
      </c>
      <c r="B21" s="21" t="s">
        <v>49</v>
      </c>
      <c r="C21" s="21">
        <v>0</v>
      </c>
      <c r="D21" s="21">
        <v>869.11638277791883</v>
      </c>
      <c r="E21" s="21">
        <v>12682.396509999988</v>
      </c>
      <c r="F21" s="21">
        <v>869.11640887221961</v>
      </c>
      <c r="G21" s="21">
        <v>553.01226630000031</v>
      </c>
      <c r="H21" s="21">
        <v>1188.2874426000046</v>
      </c>
      <c r="I21" s="21">
        <v>553.01225009999996</v>
      </c>
      <c r="J21" s="21">
        <v>908.68263918120067</v>
      </c>
      <c r="K21" s="21">
        <v>535.75766511994891</v>
      </c>
      <c r="L21" s="21" t="s">
        <v>23</v>
      </c>
      <c r="M21" s="21" t="s">
        <v>48</v>
      </c>
      <c r="N21" s="21" t="s">
        <v>25</v>
      </c>
      <c r="O21" s="21" t="s">
        <v>28</v>
      </c>
      <c r="P21" s="21">
        <v>-39.566230308981062</v>
      </c>
      <c r="Q21" s="21">
        <v>17.25458498005105</v>
      </c>
      <c r="R21" s="21">
        <v>109.91200000000001</v>
      </c>
      <c r="S21" s="21">
        <v>-0.35998098759899794</v>
      </c>
      <c r="T21" s="21">
        <v>0.1569854518164627</v>
      </c>
      <c r="U21" s="21">
        <f>VLOOKUP(L21&amp;M21&amp;"v03",'DEER Thermostat Weights'!$F$23:$K$358,MATCH(O21,'DEER Thermostat Weights'!$F$20:$K$20,0),0)</f>
        <v>0.33967080500000002</v>
      </c>
      <c r="V21" s="21">
        <f t="shared" si="0"/>
        <v>-13.439493299866998</v>
      </c>
      <c r="W21" s="21">
        <f t="shared" si="1"/>
        <v>5.8608787701148497</v>
      </c>
      <c r="X21" s="21">
        <f t="shared" si="2"/>
        <v>37.333897519160004</v>
      </c>
      <c r="Y21" s="21">
        <f t="shared" si="3"/>
        <v>-0.12227503184244666</v>
      </c>
      <c r="Z21" s="21">
        <f t="shared" si="4"/>
        <v>5.3323374791786601E-2</v>
      </c>
      <c r="AC21" s="21" t="s">
        <v>126</v>
      </c>
      <c r="AD21" s="21" t="s">
        <v>24</v>
      </c>
      <c r="AE21" s="21">
        <f t="shared" si="5"/>
        <v>-210.78283813626493</v>
      </c>
      <c r="AF21" s="21">
        <f t="shared" si="6"/>
        <v>80.929818102369211</v>
      </c>
      <c r="AG21" s="21">
        <f t="shared" si="7"/>
        <v>405.96</v>
      </c>
      <c r="AH21" s="21">
        <f t="shared" si="8"/>
        <v>-0.51922070680920529</v>
      </c>
      <c r="AI21" s="21">
        <f t="shared" si="9"/>
        <v>0.19935416815048082</v>
      </c>
    </row>
    <row r="22" spans="1:35" x14ac:dyDescent="0.3">
      <c r="A22" s="21">
        <v>1.5</v>
      </c>
      <c r="B22" s="21" t="s">
        <v>50</v>
      </c>
      <c r="C22" s="21">
        <v>0</v>
      </c>
      <c r="D22" s="21">
        <v>467.37606221180016</v>
      </c>
      <c r="E22" s="21">
        <v>11635.536022000011</v>
      </c>
      <c r="F22" s="21">
        <v>467.37603608659975</v>
      </c>
      <c r="G22" s="21">
        <v>172.6312369000002</v>
      </c>
      <c r="H22" s="21">
        <v>809.69766040000093</v>
      </c>
      <c r="I22" s="21">
        <v>172.63123680000001</v>
      </c>
      <c r="J22" s="21">
        <v>478.2461762782234</v>
      </c>
      <c r="K22" s="21">
        <v>167.25482499936177</v>
      </c>
      <c r="L22" s="21" t="s">
        <v>23</v>
      </c>
      <c r="M22" s="21" t="s">
        <v>48</v>
      </c>
      <c r="N22" s="21" t="s">
        <v>25</v>
      </c>
      <c r="O22" s="21" t="s">
        <v>30</v>
      </c>
      <c r="P22" s="21">
        <v>-10.870140191623648</v>
      </c>
      <c r="Q22" s="21">
        <v>5.3764118006382375</v>
      </c>
      <c r="R22" s="21">
        <v>109.91200000000001</v>
      </c>
      <c r="S22" s="21">
        <v>-9.8898575147605791E-2</v>
      </c>
      <c r="T22" s="21">
        <v>4.8915603397611154E-2</v>
      </c>
      <c r="U22" s="21">
        <f>VLOOKUP(L22&amp;M22&amp;"v03",'DEER Thermostat Weights'!$F$23:$K$358,MATCH(O22,'DEER Thermostat Weights'!$F$20:$K$20,0),0)</f>
        <v>0.34501301899999998</v>
      </c>
      <c r="V22" s="21">
        <f t="shared" si="0"/>
        <v>-3.7503398844653129</v>
      </c>
      <c r="W22" s="21">
        <f t="shared" si="1"/>
        <v>1.8549320667254243</v>
      </c>
      <c r="X22" s="21">
        <f t="shared" si="2"/>
        <v>37.921070944328001</v>
      </c>
      <c r="Y22" s="21">
        <f t="shared" si="3"/>
        <v>-3.4121295986473843E-2</v>
      </c>
      <c r="Z22" s="21">
        <f t="shared" si="4"/>
        <v>1.687652000441648E-2</v>
      </c>
      <c r="AC22" s="21" t="s">
        <v>126</v>
      </c>
      <c r="AD22" s="21" t="s">
        <v>36</v>
      </c>
      <c r="AE22" s="21">
        <f t="shared" si="5"/>
        <v>-123.37170022356905</v>
      </c>
      <c r="AF22" s="21">
        <f t="shared" si="6"/>
        <v>50.324091637001025</v>
      </c>
      <c r="AG22" s="21">
        <f t="shared" si="7"/>
        <v>432.73700000000002</v>
      </c>
      <c r="AH22" s="21">
        <f t="shared" si="8"/>
        <v>-0.28509625990744736</v>
      </c>
      <c r="AI22" s="21">
        <f t="shared" si="9"/>
        <v>0.1162925556099918</v>
      </c>
    </row>
    <row r="23" spans="1:35" x14ac:dyDescent="0.3">
      <c r="A23" s="21">
        <v>1.5</v>
      </c>
      <c r="B23" s="21" t="s">
        <v>51</v>
      </c>
      <c r="C23" s="21">
        <v>0</v>
      </c>
      <c r="D23" s="21">
        <v>750.15850620020183</v>
      </c>
      <c r="E23" s="21">
        <v>12118.779566999974</v>
      </c>
      <c r="F23" s="21">
        <v>750.1585311215988</v>
      </c>
      <c r="G23" s="21">
        <v>573.14692210000055</v>
      </c>
      <c r="H23" s="21">
        <v>1207.5838465999971</v>
      </c>
      <c r="I23" s="21">
        <v>573.14691509999955</v>
      </c>
      <c r="J23" s="21">
        <v>788.47755122743297</v>
      </c>
      <c r="K23" s="21">
        <v>555.64160867622195</v>
      </c>
      <c r="L23" s="21" t="s">
        <v>23</v>
      </c>
      <c r="M23" s="21" t="s">
        <v>48</v>
      </c>
      <c r="N23" s="21" t="s">
        <v>25</v>
      </c>
      <c r="O23" s="21" t="s">
        <v>32</v>
      </c>
      <c r="P23" s="21">
        <v>-38.31902010583417</v>
      </c>
      <c r="Q23" s="21">
        <v>17.505306423777597</v>
      </c>
      <c r="R23" s="21">
        <v>109.91200000000001</v>
      </c>
      <c r="S23" s="21">
        <v>-0.34863363514297047</v>
      </c>
      <c r="T23" s="21">
        <v>0.15926656255711474</v>
      </c>
      <c r="U23" s="21">
        <f>VLOOKUP(L23&amp;M23&amp;"v03",'DEER Thermostat Weights'!$F$23:$K$358,MATCH(O23,'DEER Thermostat Weights'!$F$20:$K$20,0),0)</f>
        <v>0.13681849900000001</v>
      </c>
      <c r="V23" s="21">
        <f t="shared" si="0"/>
        <v>-5.2427508140310524</v>
      </c>
      <c r="W23" s="21">
        <f t="shared" si="1"/>
        <v>2.3950497494363088</v>
      </c>
      <c r="X23" s="21">
        <f t="shared" si="2"/>
        <v>15.037994862088002</v>
      </c>
      <c r="Y23" s="21">
        <f t="shared" si="3"/>
        <v>-4.7699530661174876E-2</v>
      </c>
      <c r="Z23" s="21">
        <f t="shared" si="4"/>
        <v>2.1790612029954044E-2</v>
      </c>
      <c r="AC23" s="21" t="s">
        <v>126</v>
      </c>
      <c r="AD23" s="21" t="s">
        <v>42</v>
      </c>
      <c r="AE23" s="21">
        <f t="shared" si="5"/>
        <v>-156.32335430098613</v>
      </c>
      <c r="AF23" s="21">
        <f t="shared" si="6"/>
        <v>85.25847711323965</v>
      </c>
      <c r="AG23" s="21">
        <f t="shared" si="7"/>
        <v>506.18400000000003</v>
      </c>
      <c r="AH23" s="21">
        <f t="shared" si="8"/>
        <v>-0.3088271346012243</v>
      </c>
      <c r="AI23" s="21">
        <f t="shared" si="9"/>
        <v>0.16843376541581648</v>
      </c>
    </row>
    <row r="24" spans="1:35" x14ac:dyDescent="0.3">
      <c r="A24" s="21">
        <v>1.5</v>
      </c>
      <c r="B24" s="21" t="s">
        <v>52</v>
      </c>
      <c r="C24" s="21">
        <v>0</v>
      </c>
      <c r="D24" s="21">
        <v>568.31851767589922</v>
      </c>
      <c r="E24" s="21">
        <v>11536.521060999999</v>
      </c>
      <c r="F24" s="21">
        <v>568.31846681029913</v>
      </c>
      <c r="G24" s="21">
        <v>420.92307249999919</v>
      </c>
      <c r="H24" s="21">
        <v>1055.6325556999996</v>
      </c>
      <c r="I24" s="21">
        <v>420.9230848000002</v>
      </c>
      <c r="J24" s="21">
        <v>596.24156430833727</v>
      </c>
      <c r="K24" s="21">
        <v>407.74449808967364</v>
      </c>
      <c r="L24" s="21" t="s">
        <v>23</v>
      </c>
      <c r="M24" s="21" t="s">
        <v>48</v>
      </c>
      <c r="N24" s="21" t="s">
        <v>25</v>
      </c>
      <c r="O24" s="21" t="s">
        <v>34</v>
      </c>
      <c r="P24" s="21">
        <v>-27.923097498038146</v>
      </c>
      <c r="Q24" s="21">
        <v>13.178586710326556</v>
      </c>
      <c r="R24" s="21">
        <v>109.91200000000001</v>
      </c>
      <c r="S24" s="21">
        <v>-0.25404958055570043</v>
      </c>
      <c r="T24" s="21">
        <v>0.11990125473402863</v>
      </c>
      <c r="U24" s="21">
        <f>VLOOKUP(L24&amp;M24&amp;"v03",'DEER Thermostat Weights'!$F$23:$K$358,MATCH(O24,'DEER Thermostat Weights'!$F$20:$K$20,0),0)</f>
        <v>0.158497677</v>
      </c>
      <c r="V24" s="21">
        <f t="shared" si="0"/>
        <v>-4.4257460880835584</v>
      </c>
      <c r="W24" s="21">
        <f t="shared" si="1"/>
        <v>2.0887753797298312</v>
      </c>
      <c r="X24" s="21">
        <f t="shared" si="2"/>
        <v>17.420796674424</v>
      </c>
      <c r="Y24" s="21">
        <f t="shared" si="3"/>
        <v>-4.0266268360902885E-2</v>
      </c>
      <c r="Z24" s="21">
        <f t="shared" si="4"/>
        <v>1.9004070344728792E-2</v>
      </c>
      <c r="AC24" s="21" t="s">
        <v>126</v>
      </c>
      <c r="AD24" s="21" t="s">
        <v>48</v>
      </c>
      <c r="AE24" s="21">
        <f t="shared" si="5"/>
        <v>-70.200330646875869</v>
      </c>
      <c r="AF24" s="21">
        <f t="shared" si="6"/>
        <v>35.60067988370794</v>
      </c>
      <c r="AG24" s="21">
        <f t="shared" si="7"/>
        <v>489.75400000000008</v>
      </c>
      <c r="AH24" s="21">
        <f t="shared" si="8"/>
        <v>-0.14333794240960948</v>
      </c>
      <c r="AI24" s="21">
        <f t="shared" si="9"/>
        <v>7.2690942562404645E-2</v>
      </c>
    </row>
    <row r="25" spans="1:35" x14ac:dyDescent="0.3">
      <c r="A25" s="21">
        <v>1.5</v>
      </c>
      <c r="B25" s="21" t="s">
        <v>53</v>
      </c>
      <c r="C25" s="21">
        <v>0</v>
      </c>
      <c r="D25" s="21">
        <v>848.16513775606313</v>
      </c>
      <c r="E25" s="21">
        <v>11464.727248999989</v>
      </c>
      <c r="F25" s="21">
        <v>848.16512493666073</v>
      </c>
      <c r="G25" s="21">
        <v>862.50295940000058</v>
      </c>
      <c r="H25" s="21">
        <v>1518.6326377999958</v>
      </c>
      <c r="I25" s="21">
        <v>862.50295109999911</v>
      </c>
      <c r="J25" s="21">
        <v>914.93295093121969</v>
      </c>
      <c r="K25" s="21">
        <v>834.45439074997967</v>
      </c>
      <c r="L25" s="21" t="s">
        <v>23</v>
      </c>
      <c r="M25" s="21" t="s">
        <v>54</v>
      </c>
      <c r="N25" s="21" t="s">
        <v>25</v>
      </c>
      <c r="O25" s="21" t="s">
        <v>26</v>
      </c>
      <c r="P25" s="21">
        <v>-66.767825994558962</v>
      </c>
      <c r="Q25" s="21">
        <v>28.048560350019443</v>
      </c>
      <c r="R25" s="21">
        <v>109.91200000000001</v>
      </c>
      <c r="S25" s="21">
        <v>-0.60746620928159767</v>
      </c>
      <c r="T25" s="21">
        <v>0.255191065125004</v>
      </c>
      <c r="U25" s="21">
        <f>VLOOKUP(L25&amp;M25&amp;"v03",'DEER Thermostat Weights'!$F$23:$K$358,MATCH(O25,'DEER Thermostat Weights'!$F$20:$K$20,0),0)</f>
        <v>0.279366593</v>
      </c>
      <c r="V25" s="21">
        <f t="shared" si="0"/>
        <v>-18.652700070116772</v>
      </c>
      <c r="W25" s="21">
        <f t="shared" si="1"/>
        <v>7.8358307435398196</v>
      </c>
      <c r="X25" s="21">
        <f t="shared" si="2"/>
        <v>30.705740969816002</v>
      </c>
      <c r="Y25" s="21">
        <f t="shared" si="3"/>
        <v>-0.16970576524962491</v>
      </c>
      <c r="Z25" s="21">
        <f t="shared" si="4"/>
        <v>7.1291858428013485E-2</v>
      </c>
      <c r="AC25" s="21" t="s">
        <v>126</v>
      </c>
      <c r="AD25" s="21" t="s">
        <v>54</v>
      </c>
      <c r="AE25" s="21">
        <f t="shared" si="5"/>
        <v>-150.8074167567118</v>
      </c>
      <c r="AF25" s="21">
        <f t="shared" si="6"/>
        <v>80.467038794873588</v>
      </c>
      <c r="AG25" s="21">
        <f t="shared" si="7"/>
        <v>533.51899946648109</v>
      </c>
      <c r="AH25" s="21">
        <f t="shared" si="8"/>
        <v>-0.28266550349043196</v>
      </c>
      <c r="AI25" s="21">
        <f t="shared" si="9"/>
        <v>0.15082319241652797</v>
      </c>
    </row>
    <row r="26" spans="1:35" x14ac:dyDescent="0.3">
      <c r="A26" s="21">
        <v>1.5</v>
      </c>
      <c r="B26" s="21" t="s">
        <v>55</v>
      </c>
      <c r="C26" s="21">
        <v>0</v>
      </c>
      <c r="D26" s="21">
        <v>417.54307404023984</v>
      </c>
      <c r="E26" s="21">
        <v>10475.775489000005</v>
      </c>
      <c r="F26" s="21">
        <v>417.54308841840975</v>
      </c>
      <c r="G26" s="21">
        <v>440.65959889999993</v>
      </c>
      <c r="H26" s="21">
        <v>1099.0601208000023</v>
      </c>
      <c r="I26" s="21">
        <v>440.65957759999992</v>
      </c>
      <c r="J26" s="21">
        <v>446.38662351591904</v>
      </c>
      <c r="K26" s="21">
        <v>426.46317214479086</v>
      </c>
      <c r="L26" s="21" t="s">
        <v>23</v>
      </c>
      <c r="M26" s="21" t="s">
        <v>54</v>
      </c>
      <c r="N26" s="21" t="s">
        <v>25</v>
      </c>
      <c r="O26" s="21" t="s">
        <v>28</v>
      </c>
      <c r="P26" s="21">
        <v>-28.843535097509289</v>
      </c>
      <c r="Q26" s="21">
        <v>14.19640545520906</v>
      </c>
      <c r="R26" s="21">
        <v>109.91200000000001</v>
      </c>
      <c r="S26" s="21">
        <v>-0.26242389454754067</v>
      </c>
      <c r="T26" s="21">
        <v>0.12916156065951906</v>
      </c>
      <c r="U26" s="21">
        <f>VLOOKUP(L26&amp;M26&amp;"v03",'DEER Thermostat Weights'!$F$23:$K$358,MATCH(O26,'DEER Thermostat Weights'!$F$20:$K$20,0),0)</f>
        <v>2.0266938000000002E-2</v>
      </c>
      <c r="V26" s="21">
        <f t="shared" si="0"/>
        <v>-0.58457013752204479</v>
      </c>
      <c r="W26" s="21">
        <f t="shared" si="1"/>
        <v>0.28771766918358382</v>
      </c>
      <c r="X26" s="21">
        <f t="shared" si="2"/>
        <v>2.2275796894560003</v>
      </c>
      <c r="Y26" s="21">
        <f t="shared" si="3"/>
        <v>-5.3185288005135455E-3</v>
      </c>
      <c r="Z26" s="21">
        <f t="shared" si="4"/>
        <v>2.617709341869712E-3</v>
      </c>
      <c r="AC26" s="21" t="s">
        <v>126</v>
      </c>
      <c r="AD26" s="21" t="s">
        <v>60</v>
      </c>
      <c r="AE26" s="21">
        <f t="shared" si="5"/>
        <v>-73.673653330326601</v>
      </c>
      <c r="AF26" s="21">
        <f t="shared" si="6"/>
        <v>43.170875895137911</v>
      </c>
      <c r="AG26" s="21">
        <f t="shared" si="7"/>
        <v>644.69799999999987</v>
      </c>
      <c r="AH26" s="21">
        <f t="shared" si="8"/>
        <v>-0.11427622441876134</v>
      </c>
      <c r="AI26" s="21">
        <f t="shared" si="9"/>
        <v>6.6962943727354368E-2</v>
      </c>
    </row>
    <row r="27" spans="1:35" x14ac:dyDescent="0.3">
      <c r="A27" s="21">
        <v>1.5</v>
      </c>
      <c r="B27" s="21" t="s">
        <v>56</v>
      </c>
      <c r="C27" s="21">
        <v>0</v>
      </c>
      <c r="D27" s="21">
        <v>509.53194453150047</v>
      </c>
      <c r="E27" s="21">
        <v>10438.537746999942</v>
      </c>
      <c r="F27" s="21">
        <v>509.53195798429908</v>
      </c>
      <c r="G27" s="21">
        <v>658.90759659999969</v>
      </c>
      <c r="H27" s="21">
        <v>1315.373793799999</v>
      </c>
      <c r="I27" s="21">
        <v>658.90758809999897</v>
      </c>
      <c r="J27" s="21">
        <v>557.55642295169127</v>
      </c>
      <c r="K27" s="21">
        <v>637.4447711211908</v>
      </c>
      <c r="L27" s="21" t="s">
        <v>23</v>
      </c>
      <c r="M27" s="21" t="s">
        <v>54</v>
      </c>
      <c r="N27" s="21" t="s">
        <v>25</v>
      </c>
      <c r="O27" s="21" t="s">
        <v>30</v>
      </c>
      <c r="P27" s="21">
        <v>-48.024464967392191</v>
      </c>
      <c r="Q27" s="21">
        <v>21.462816978808178</v>
      </c>
      <c r="R27" s="21">
        <v>109.91200000000001</v>
      </c>
      <c r="S27" s="21">
        <v>-0.43693559363301721</v>
      </c>
      <c r="T27" s="21">
        <v>0.19527273617810773</v>
      </c>
      <c r="U27" s="21">
        <f>VLOOKUP(L27&amp;M27&amp;"v03",'DEER Thermostat Weights'!$F$23:$K$358,MATCH(O27,'DEER Thermostat Weights'!$F$20:$K$20,0),0)</f>
        <v>0.02</v>
      </c>
      <c r="V27" s="21">
        <f t="shared" si="0"/>
        <v>-0.96048929934784388</v>
      </c>
      <c r="W27" s="21">
        <f t="shared" si="1"/>
        <v>0.42925633957616355</v>
      </c>
      <c r="X27" s="21">
        <f t="shared" si="2"/>
        <v>2.1982400000000002</v>
      </c>
      <c r="Y27" s="21">
        <f t="shared" si="3"/>
        <v>-8.7387118726603447E-3</v>
      </c>
      <c r="Z27" s="21">
        <f t="shared" si="4"/>
        <v>3.9054547235621547E-3</v>
      </c>
      <c r="AC27" s="21" t="s">
        <v>126</v>
      </c>
      <c r="AD27" s="21" t="s">
        <v>66</v>
      </c>
      <c r="AE27" s="21">
        <f t="shared" si="5"/>
        <v>-33.836911892457621</v>
      </c>
      <c r="AF27" s="21">
        <f t="shared" si="6"/>
        <v>21.864686906174814</v>
      </c>
      <c r="AG27" s="21">
        <f t="shared" si="7"/>
        <v>559.26799944073207</v>
      </c>
      <c r="AH27" s="21">
        <f t="shared" si="8"/>
        <v>-6.0502141893435009E-2</v>
      </c>
      <c r="AI27" s="21">
        <f t="shared" si="9"/>
        <v>3.9095186755142099E-2</v>
      </c>
    </row>
    <row r="28" spans="1:35" x14ac:dyDescent="0.3">
      <c r="A28" s="21">
        <v>1.5</v>
      </c>
      <c r="B28" s="21" t="s">
        <v>57</v>
      </c>
      <c r="C28" s="21">
        <v>0</v>
      </c>
      <c r="D28" s="21">
        <v>523.01136796559956</v>
      </c>
      <c r="E28" s="21">
        <v>10463.188149</v>
      </c>
      <c r="F28" s="21">
        <v>523.01135046060017</v>
      </c>
      <c r="G28" s="21">
        <v>685.82117769999911</v>
      </c>
      <c r="H28" s="21">
        <v>1342.2354639999999</v>
      </c>
      <c r="I28" s="21">
        <v>685.82115190000013</v>
      </c>
      <c r="J28" s="21">
        <v>571.41936798619088</v>
      </c>
      <c r="K28" s="21">
        <v>663.63275357729458</v>
      </c>
      <c r="L28" s="21" t="s">
        <v>23</v>
      </c>
      <c r="M28" s="21" t="s">
        <v>54</v>
      </c>
      <c r="N28" s="21" t="s">
        <v>25</v>
      </c>
      <c r="O28" s="21" t="s">
        <v>32</v>
      </c>
      <c r="P28" s="21">
        <v>-48.408017525590708</v>
      </c>
      <c r="Q28" s="21">
        <v>22.188398322705552</v>
      </c>
      <c r="R28" s="21">
        <v>109.91200000000001</v>
      </c>
      <c r="S28" s="21">
        <v>-0.4404252267777013</v>
      </c>
      <c r="T28" s="21">
        <v>0.2018742113937109</v>
      </c>
      <c r="U28" s="21">
        <f>VLOOKUP(L28&amp;M28&amp;"v03",'DEER Thermostat Weights'!$F$23:$K$358,MATCH(O28,'DEER Thermostat Weights'!$F$20:$K$20,0),0)</f>
        <v>0.296690907</v>
      </c>
      <c r="V28" s="21">
        <f t="shared" si="0"/>
        <v>-14.362218625739404</v>
      </c>
      <c r="W28" s="21">
        <f t="shared" si="1"/>
        <v>6.5830960232407891</v>
      </c>
      <c r="X28" s="21">
        <f t="shared" si="2"/>
        <v>32.609890970184004</v>
      </c>
      <c r="Y28" s="21">
        <f t="shared" si="3"/>
        <v>-0.13067015999835688</v>
      </c>
      <c r="Z28" s="21">
        <f t="shared" si="4"/>
        <v>5.9894242878309821E-2</v>
      </c>
      <c r="AC28" s="21" t="s">
        <v>126</v>
      </c>
      <c r="AD28" s="21" t="s">
        <v>72</v>
      </c>
      <c r="AE28" s="21">
        <f t="shared" si="5"/>
        <v>-63.345054905702106</v>
      </c>
      <c r="AF28" s="21">
        <f t="shared" si="6"/>
        <v>36.459175500426603</v>
      </c>
      <c r="AG28" s="21">
        <f t="shared" si="7"/>
        <v>599.24599999999998</v>
      </c>
      <c r="AH28" s="21">
        <f t="shared" si="8"/>
        <v>-0.10570793114297319</v>
      </c>
      <c r="AI28" s="21">
        <f t="shared" si="9"/>
        <v>6.0841750300254988E-2</v>
      </c>
    </row>
    <row r="29" spans="1:35" x14ac:dyDescent="0.3">
      <c r="A29" s="21">
        <v>1.5</v>
      </c>
      <c r="B29" s="21" t="s">
        <v>58</v>
      </c>
      <c r="C29" s="21">
        <v>0</v>
      </c>
      <c r="D29" s="21">
        <v>306.38681325140061</v>
      </c>
      <c r="E29" s="21">
        <v>9999.8952380000155</v>
      </c>
      <c r="F29" s="21">
        <v>306.38680147249988</v>
      </c>
      <c r="G29" s="21">
        <v>427.64734670000144</v>
      </c>
      <c r="H29" s="21">
        <v>1085.4255069999988</v>
      </c>
      <c r="I29" s="21">
        <v>427.64732849999979</v>
      </c>
      <c r="J29" s="21">
        <v>334.29023675245651</v>
      </c>
      <c r="K29" s="21">
        <v>413.90488064746273</v>
      </c>
      <c r="L29" s="21" t="s">
        <v>23</v>
      </c>
      <c r="M29" s="21" t="s">
        <v>54</v>
      </c>
      <c r="N29" s="21" t="s">
        <v>25</v>
      </c>
      <c r="O29" s="21" t="s">
        <v>34</v>
      </c>
      <c r="P29" s="21">
        <v>-27.903435279956625</v>
      </c>
      <c r="Q29" s="21">
        <v>13.742447852537055</v>
      </c>
      <c r="R29" s="21">
        <v>109.91200000000001</v>
      </c>
      <c r="S29" s="21">
        <v>-0.25387069000615603</v>
      </c>
      <c r="T29" s="21">
        <v>0.12503136920934069</v>
      </c>
      <c r="U29" s="21">
        <f>VLOOKUP(L29&amp;M29&amp;"v03",'DEER Thermostat Weights'!$F$23:$K$358,MATCH(O29,'DEER Thermostat Weights'!$F$20:$K$20,0),0)</f>
        <v>0.383675561</v>
      </c>
      <c r="V29" s="21">
        <f t="shared" si="0"/>
        <v>-10.705866184864551</v>
      </c>
      <c r="W29" s="21">
        <f t="shared" si="1"/>
        <v>5.2726413893353996</v>
      </c>
      <c r="X29" s="21">
        <f t="shared" si="2"/>
        <v>42.170548260632003</v>
      </c>
      <c r="Y29" s="21">
        <f t="shared" si="3"/>
        <v>-9.7403979409569005E-2</v>
      </c>
      <c r="Z29" s="21">
        <f t="shared" si="4"/>
        <v>4.7971480723991912E-2</v>
      </c>
      <c r="AC29" s="21" t="s">
        <v>126</v>
      </c>
      <c r="AD29" s="21" t="s">
        <v>78</v>
      </c>
      <c r="AE29" s="21">
        <f t="shared" si="5"/>
        <v>-94.692452085156759</v>
      </c>
      <c r="AF29" s="21">
        <f t="shared" si="6"/>
        <v>47.568597779262539</v>
      </c>
      <c r="AG29" s="21">
        <f t="shared" si="7"/>
        <v>486.95400048695404</v>
      </c>
      <c r="AH29" s="21">
        <f t="shared" si="8"/>
        <v>-0.19445872112182416</v>
      </c>
      <c r="AI29" s="21">
        <f t="shared" si="9"/>
        <v>9.7686019170727681E-2</v>
      </c>
    </row>
    <row r="30" spans="1:35" x14ac:dyDescent="0.3">
      <c r="A30" s="21">
        <v>1.5</v>
      </c>
      <c r="B30" s="21" t="s">
        <v>59</v>
      </c>
      <c r="C30" s="21">
        <v>0</v>
      </c>
      <c r="D30" s="21">
        <v>1145.9509038947028</v>
      </c>
      <c r="E30" s="21">
        <v>13983.798327999995</v>
      </c>
      <c r="F30" s="21">
        <v>1145.9508624140003</v>
      </c>
      <c r="G30" s="21">
        <v>344.03378290000012</v>
      </c>
      <c r="H30" s="21">
        <v>966.5151237999994</v>
      </c>
      <c r="I30" s="21">
        <v>344.03377730000005</v>
      </c>
      <c r="J30" s="21">
        <v>1170.3588124168791</v>
      </c>
      <c r="K30" s="21">
        <v>332.33120433479024</v>
      </c>
      <c r="L30" s="21" t="s">
        <v>23</v>
      </c>
      <c r="M30" s="21" t="s">
        <v>60</v>
      </c>
      <c r="N30" s="21" t="s">
        <v>25</v>
      </c>
      <c r="O30" s="21" t="s">
        <v>26</v>
      </c>
      <c r="P30" s="21">
        <v>-24.407950002878806</v>
      </c>
      <c r="Q30" s="21">
        <v>11.702572965209811</v>
      </c>
      <c r="R30" s="21">
        <v>109.91200000000001</v>
      </c>
      <c r="S30" s="21">
        <v>-0.22206810905887259</v>
      </c>
      <c r="T30" s="21">
        <v>0.106472204720229</v>
      </c>
      <c r="U30" s="21">
        <f>VLOOKUP(L30&amp;M30&amp;"v03",'DEER Thermostat Weights'!$F$23:$K$358,MATCH(O30,'DEER Thermostat Weights'!$F$20:$K$20,0),0)</f>
        <v>2.0001574000000001E-2</v>
      </c>
      <c r="V30" s="21">
        <f t="shared" si="0"/>
        <v>-0.48819741817088069</v>
      </c>
      <c r="W30" s="21">
        <f t="shared" si="1"/>
        <v>0.23406987915404348</v>
      </c>
      <c r="X30" s="21">
        <f t="shared" si="2"/>
        <v>2.1984130014880003</v>
      </c>
      <c r="Y30" s="21">
        <f t="shared" si="3"/>
        <v>-4.4417117163811108E-3</v>
      </c>
      <c r="Z30" s="21">
        <f t="shared" si="4"/>
        <v>2.1296116816548099E-3</v>
      </c>
      <c r="AC30" s="21" t="s">
        <v>126</v>
      </c>
      <c r="AD30" s="21" t="s">
        <v>84</v>
      </c>
      <c r="AE30" s="21">
        <f t="shared" si="5"/>
        <v>-55.077557651246835</v>
      </c>
      <c r="AF30" s="21">
        <f t="shared" si="6"/>
        <v>27.51989376278998</v>
      </c>
      <c r="AG30" s="21">
        <f t="shared" si="7"/>
        <v>487.81900000000002</v>
      </c>
      <c r="AH30" s="21">
        <f t="shared" si="8"/>
        <v>-0.11290572456432989</v>
      </c>
      <c r="AI30" s="21">
        <f t="shared" si="9"/>
        <v>5.6414149024105215E-2</v>
      </c>
    </row>
    <row r="31" spans="1:35" x14ac:dyDescent="0.3">
      <c r="A31" s="21">
        <v>1.5</v>
      </c>
      <c r="B31" s="21" t="s">
        <v>61</v>
      </c>
      <c r="C31" s="21">
        <v>0</v>
      </c>
      <c r="D31" s="21">
        <v>859.06543978406989</v>
      </c>
      <c r="E31" s="21">
        <v>12900.959930000028</v>
      </c>
      <c r="F31" s="21">
        <v>859.06542787127114</v>
      </c>
      <c r="G31" s="21">
        <v>332.03638960000029</v>
      </c>
      <c r="H31" s="21">
        <v>953.38270820000048</v>
      </c>
      <c r="I31" s="21">
        <v>332.03639540000012</v>
      </c>
      <c r="J31" s="21">
        <v>882.32045114470316</v>
      </c>
      <c r="K31" s="21">
        <v>320.82326032143413</v>
      </c>
      <c r="L31" s="21" t="s">
        <v>23</v>
      </c>
      <c r="M31" s="21" t="s">
        <v>60</v>
      </c>
      <c r="N31" s="21" t="s">
        <v>25</v>
      </c>
      <c r="O31" s="21" t="s">
        <v>28</v>
      </c>
      <c r="P31" s="21">
        <v>-23.255023273432016</v>
      </c>
      <c r="Q31" s="21">
        <v>11.213135078565983</v>
      </c>
      <c r="R31" s="21">
        <v>109.91200000000001</v>
      </c>
      <c r="S31" s="21">
        <v>-0.211578565338016</v>
      </c>
      <c r="T31" s="21">
        <v>0.10201920698891825</v>
      </c>
      <c r="U31" s="21">
        <f>VLOOKUP(L31&amp;M31&amp;"v03",'DEER Thermostat Weights'!$F$23:$K$358,MATCH(O31,'DEER Thermostat Weights'!$F$20:$K$20,0),0)</f>
        <v>0.16258015000000001</v>
      </c>
      <c r="V31" s="21">
        <f t="shared" si="0"/>
        <v>-3.7808051720480682</v>
      </c>
      <c r="W31" s="21">
        <f t="shared" si="1"/>
        <v>1.8230331830435194</v>
      </c>
      <c r="X31" s="21">
        <f t="shared" si="2"/>
        <v>17.869509446800002</v>
      </c>
      <c r="Y31" s="21">
        <f t="shared" si="3"/>
        <v>-3.4398474889439444E-2</v>
      </c>
      <c r="Z31" s="21">
        <f t="shared" si="4"/>
        <v>1.6586297975139379E-2</v>
      </c>
      <c r="AC31" s="21" t="s">
        <v>126</v>
      </c>
      <c r="AD31" s="21" t="s">
        <v>90</v>
      </c>
      <c r="AE31" s="21">
        <f t="shared" si="5"/>
        <v>-143.24117307097973</v>
      </c>
      <c r="AF31" s="21">
        <f t="shared" si="6"/>
        <v>71.348364662644514</v>
      </c>
      <c r="AG31" s="21">
        <f t="shared" si="7"/>
        <v>503.42500000000001</v>
      </c>
      <c r="AH31" s="21">
        <f t="shared" si="8"/>
        <v>-0.28453329308433173</v>
      </c>
      <c r="AI31" s="21">
        <f t="shared" si="9"/>
        <v>0.14172590686327557</v>
      </c>
    </row>
    <row r="32" spans="1:35" x14ac:dyDescent="0.3">
      <c r="A32" s="21">
        <v>1.5</v>
      </c>
      <c r="B32" s="21" t="s">
        <v>62</v>
      </c>
      <c r="C32" s="21">
        <v>0</v>
      </c>
      <c r="D32" s="21">
        <v>864.97865848779725</v>
      </c>
      <c r="E32" s="21">
        <v>12486.924700000014</v>
      </c>
      <c r="F32" s="21">
        <v>864.97865879260053</v>
      </c>
      <c r="G32" s="21">
        <v>605.69365370000037</v>
      </c>
      <c r="H32" s="21">
        <v>1224.6023512999996</v>
      </c>
      <c r="I32" s="21">
        <v>605.69365859999823</v>
      </c>
      <c r="J32" s="21">
        <v>905.89215259410457</v>
      </c>
      <c r="K32" s="21">
        <v>586.31305516724876</v>
      </c>
      <c r="L32" s="21" t="s">
        <v>23</v>
      </c>
      <c r="M32" s="21" t="s">
        <v>60</v>
      </c>
      <c r="N32" s="21" t="s">
        <v>25</v>
      </c>
      <c r="O32" s="21" t="s">
        <v>30</v>
      </c>
      <c r="P32" s="21">
        <v>-40.913493801504046</v>
      </c>
      <c r="Q32" s="21">
        <v>19.380603432749467</v>
      </c>
      <c r="R32" s="21">
        <v>109.91200000000001</v>
      </c>
      <c r="S32" s="21">
        <v>-0.37223864365587056</v>
      </c>
      <c r="T32" s="21">
        <v>0.17632836662738796</v>
      </c>
      <c r="U32" s="21">
        <f>VLOOKUP(L32&amp;M32&amp;"v03",'DEER Thermostat Weights'!$F$23:$K$358,MATCH(O32,'DEER Thermostat Weights'!$F$20:$K$20,0),0)</f>
        <v>0.350893016</v>
      </c>
      <c r="V32" s="21">
        <f t="shared" si="0"/>
        <v>-14.356259235107061</v>
      </c>
      <c r="W32" s="21">
        <f t="shared" si="1"/>
        <v>6.8005183904174134</v>
      </c>
      <c r="X32" s="21">
        <f t="shared" si="2"/>
        <v>38.567353174592</v>
      </c>
      <c r="Y32" s="21">
        <f t="shared" si="3"/>
        <v>-0.13061594034415769</v>
      </c>
      <c r="Z32" s="21">
        <f t="shared" si="4"/>
        <v>6.1872392372237912E-2</v>
      </c>
      <c r="AC32" s="21" t="s">
        <v>126</v>
      </c>
      <c r="AD32" s="21" t="s">
        <v>96</v>
      </c>
      <c r="AE32" s="21">
        <f t="shared" si="5"/>
        <v>-113.51382785490735</v>
      </c>
      <c r="AF32" s="21">
        <f t="shared" si="6"/>
        <v>53.092278160732768</v>
      </c>
      <c r="AG32" s="21">
        <f t="shared" si="7"/>
        <v>475.67599904864795</v>
      </c>
      <c r="AH32" s="21">
        <f t="shared" si="8"/>
        <v>-0.23863686176075177</v>
      </c>
      <c r="AI32" s="21">
        <f t="shared" si="9"/>
        <v>0.11161437230537755</v>
      </c>
    </row>
    <row r="33" spans="1:35" x14ac:dyDescent="0.3">
      <c r="A33" s="21">
        <v>1.5</v>
      </c>
      <c r="B33" s="21" t="s">
        <v>63</v>
      </c>
      <c r="C33" s="21">
        <v>0</v>
      </c>
      <c r="D33" s="21">
        <v>557.17392785160007</v>
      </c>
      <c r="E33" s="21">
        <v>11424.070056000002</v>
      </c>
      <c r="F33" s="21">
        <v>557.17394620579898</v>
      </c>
      <c r="G33" s="21">
        <v>416.79502499999938</v>
      </c>
      <c r="H33" s="21">
        <v>1035.2809648999987</v>
      </c>
      <c r="I33" s="21">
        <v>416.79503499999998</v>
      </c>
      <c r="J33" s="21">
        <v>587.59915441205158</v>
      </c>
      <c r="K33" s="21">
        <v>402.70753059467984</v>
      </c>
      <c r="L33" s="21" t="s">
        <v>23</v>
      </c>
      <c r="M33" s="21" t="s">
        <v>60</v>
      </c>
      <c r="N33" s="21" t="s">
        <v>25</v>
      </c>
      <c r="O33" s="21" t="s">
        <v>32</v>
      </c>
      <c r="P33" s="21">
        <v>-30.425208206252591</v>
      </c>
      <c r="Q33" s="21">
        <v>14.087504405320146</v>
      </c>
      <c r="R33" s="21">
        <v>109.91200000000001</v>
      </c>
      <c r="S33" s="21">
        <v>-0.27681425327764564</v>
      </c>
      <c r="T33" s="21">
        <v>0.12817075847332543</v>
      </c>
      <c r="U33" s="21">
        <f>VLOOKUP(L33&amp;M33&amp;"v03",'DEER Thermostat Weights'!$F$23:$K$358,MATCH(O33,'DEER Thermostat Weights'!$F$20:$K$20,0),0)</f>
        <v>0.19136175999999999</v>
      </c>
      <c r="V33" s="21">
        <f t="shared" si="0"/>
        <v>-5.8222213907149385</v>
      </c>
      <c r="W33" s="21">
        <f t="shared" si="1"/>
        <v>2.6958096370098166</v>
      </c>
      <c r="X33" s="21">
        <f t="shared" si="2"/>
        <v>21.032953765120002</v>
      </c>
      <c r="Y33" s="21">
        <f t="shared" si="3"/>
        <v>-5.2971662700296039E-2</v>
      </c>
      <c r="Z33" s="21">
        <f t="shared" si="4"/>
        <v>2.4526981921990466E-2</v>
      </c>
      <c r="AC33" s="21" t="s">
        <v>126</v>
      </c>
      <c r="AD33" s="21" t="s">
        <v>102</v>
      </c>
      <c r="AE33" s="21">
        <f t="shared" si="5"/>
        <v>-121.37746259809651</v>
      </c>
      <c r="AF33" s="21">
        <f t="shared" si="6"/>
        <v>55.172094536224826</v>
      </c>
      <c r="AG33" s="21">
        <f t="shared" si="7"/>
        <v>477.812999522187</v>
      </c>
      <c r="AH33" s="21">
        <f t="shared" si="8"/>
        <v>-0.25402712483355733</v>
      </c>
      <c r="AI33" s="21">
        <f t="shared" si="9"/>
        <v>0.11546796453052725</v>
      </c>
    </row>
    <row r="34" spans="1:35" x14ac:dyDescent="0.3">
      <c r="A34" s="21">
        <v>1.5</v>
      </c>
      <c r="B34" s="21" t="s">
        <v>64</v>
      </c>
      <c r="C34" s="21">
        <v>0</v>
      </c>
      <c r="D34" s="21">
        <v>486.45633286596092</v>
      </c>
      <c r="E34" s="21">
        <v>11330.186878999997</v>
      </c>
      <c r="F34" s="21">
        <v>486.45631097219928</v>
      </c>
      <c r="G34" s="21">
        <v>308.42212079999985</v>
      </c>
      <c r="H34" s="21">
        <v>927.68022239999766</v>
      </c>
      <c r="I34" s="21">
        <v>308.42211410000033</v>
      </c>
      <c r="J34" s="21">
        <v>508.1077357141404</v>
      </c>
      <c r="K34" s="21">
        <v>297.95505027393716</v>
      </c>
      <c r="L34" s="21" t="s">
        <v>23</v>
      </c>
      <c r="M34" s="21" t="s">
        <v>60</v>
      </c>
      <c r="N34" s="21" t="s">
        <v>25</v>
      </c>
      <c r="O34" s="21" t="s">
        <v>34</v>
      </c>
      <c r="P34" s="21">
        <v>-21.651424741941128</v>
      </c>
      <c r="Q34" s="21">
        <v>10.467063826063168</v>
      </c>
      <c r="R34" s="21">
        <v>109.91200000000001</v>
      </c>
      <c r="S34" s="21">
        <v>-0.19698872499764472</v>
      </c>
      <c r="T34" s="21">
        <v>9.5231310740075403E-2</v>
      </c>
      <c r="U34" s="21">
        <f>VLOOKUP(L34&amp;M34&amp;"v03",'DEER Thermostat Weights'!$F$23:$K$358,MATCH(O34,'DEER Thermostat Weights'!$F$20:$K$20,0),0)</f>
        <v>0.27516350000000001</v>
      </c>
      <c r="V34" s="21">
        <f t="shared" si="0"/>
        <v>-5.9576818119791177</v>
      </c>
      <c r="W34" s="21">
        <f t="shared" si="1"/>
        <v>2.8801539171029327</v>
      </c>
      <c r="X34" s="21">
        <f t="shared" si="2"/>
        <v>30.243770612000002</v>
      </c>
      <c r="Y34" s="21">
        <f t="shared" si="3"/>
        <v>-5.4204107030889417E-2</v>
      </c>
      <c r="Z34" s="21">
        <f t="shared" si="4"/>
        <v>2.6204180772826737E-2</v>
      </c>
      <c r="AC34" s="21" t="s">
        <v>126</v>
      </c>
      <c r="AD34" s="21" t="s">
        <v>108</v>
      </c>
      <c r="AE34" s="21">
        <f t="shared" si="5"/>
        <v>-157.7121007634988</v>
      </c>
      <c r="AF34" s="21">
        <f t="shared" si="6"/>
        <v>76.189023735240241</v>
      </c>
      <c r="AG34" s="21">
        <f t="shared" si="7"/>
        <v>542.00199999999995</v>
      </c>
      <c r="AH34" s="21">
        <f t="shared" si="8"/>
        <v>-0.29098066199663258</v>
      </c>
      <c r="AI34" s="21">
        <f t="shared" si="9"/>
        <v>0.14056963578592005</v>
      </c>
    </row>
    <row r="35" spans="1:35" x14ac:dyDescent="0.3">
      <c r="A35" s="21">
        <v>1.5</v>
      </c>
      <c r="B35" s="21" t="s">
        <v>65</v>
      </c>
      <c r="C35" s="21">
        <v>0</v>
      </c>
      <c r="D35" s="21">
        <v>965.0062368432101</v>
      </c>
      <c r="E35" s="21">
        <v>13425.662121000059</v>
      </c>
      <c r="F35" s="21">
        <v>965.00625013692593</v>
      </c>
      <c r="G35" s="21">
        <v>287.57556019999993</v>
      </c>
      <c r="H35" s="21">
        <v>904.939718499999</v>
      </c>
      <c r="I35" s="21">
        <v>287.57558220000016</v>
      </c>
      <c r="J35" s="21">
        <v>984.449869871587</v>
      </c>
      <c r="K35" s="21">
        <v>277.12545761965043</v>
      </c>
      <c r="L35" s="21" t="s">
        <v>23</v>
      </c>
      <c r="M35" s="21" t="s">
        <v>66</v>
      </c>
      <c r="N35" s="21" t="s">
        <v>25</v>
      </c>
      <c r="O35" s="21" t="s">
        <v>26</v>
      </c>
      <c r="P35" s="21">
        <v>-19.44361973466107</v>
      </c>
      <c r="Q35" s="21">
        <v>10.450124580349723</v>
      </c>
      <c r="R35" s="21">
        <v>109.91200000000001</v>
      </c>
      <c r="S35" s="21">
        <v>-0.17690170076662301</v>
      </c>
      <c r="T35" s="21">
        <v>9.5077194304077101E-2</v>
      </c>
      <c r="U35" s="21">
        <f>VLOOKUP(L35&amp;M35&amp;"v03",'DEER Thermostat Weights'!$F$23:$K$358,MATCH(O35,'DEER Thermostat Weights'!$F$20:$K$20,0),0)</f>
        <v>0.59002312899999998</v>
      </c>
      <c r="V35" s="21">
        <f t="shared" si="0"/>
        <v>-11.472185354930874</v>
      </c>
      <c r="W35" s="21">
        <f t="shared" si="1"/>
        <v>6.1658152033377549</v>
      </c>
      <c r="X35" s="21">
        <f t="shared" si="2"/>
        <v>64.850622154648008</v>
      </c>
      <c r="Y35" s="21">
        <f t="shared" si="3"/>
        <v>-0.10437609501174461</v>
      </c>
      <c r="Z35" s="21">
        <f t="shared" si="4"/>
        <v>5.6097743679832543E-2</v>
      </c>
      <c r="AC35" s="21" t="s">
        <v>126</v>
      </c>
      <c r="AD35" s="21" t="s">
        <v>114</v>
      </c>
      <c r="AE35" s="21">
        <f t="shared" si="5"/>
        <v>-23.748139243497864</v>
      </c>
      <c r="AF35" s="21">
        <f t="shared" si="6"/>
        <v>13.307538620719978</v>
      </c>
      <c r="AG35" s="21">
        <f t="shared" si="7"/>
        <v>582.58999941741001</v>
      </c>
      <c r="AH35" s="21">
        <f t="shared" si="8"/>
        <v>-4.0763039605035897E-2</v>
      </c>
      <c r="AI35" s="21">
        <f t="shared" si="9"/>
        <v>2.2842030623113983E-2</v>
      </c>
    </row>
    <row r="36" spans="1:35" x14ac:dyDescent="0.3">
      <c r="A36" s="21">
        <v>1.5</v>
      </c>
      <c r="B36" s="21" t="s">
        <v>67</v>
      </c>
      <c r="C36" s="21">
        <v>0</v>
      </c>
      <c r="D36" s="21">
        <v>412.37743529130097</v>
      </c>
      <c r="E36" s="21">
        <v>11251.709490999949</v>
      </c>
      <c r="F36" s="21">
        <v>412.37744103880004</v>
      </c>
      <c r="G36" s="21">
        <v>154.26662419999997</v>
      </c>
      <c r="H36" s="21">
        <v>769.6599802999981</v>
      </c>
      <c r="I36" s="21">
        <v>154.26661600000003</v>
      </c>
      <c r="J36" s="21">
        <v>422.06720476943713</v>
      </c>
      <c r="K36" s="21">
        <v>148.83337687833807</v>
      </c>
      <c r="L36" s="21" t="s">
        <v>23</v>
      </c>
      <c r="M36" s="21" t="s">
        <v>66</v>
      </c>
      <c r="N36" s="21" t="s">
        <v>25</v>
      </c>
      <c r="O36" s="21" t="s">
        <v>28</v>
      </c>
      <c r="P36" s="21">
        <v>-9.6897637306370825</v>
      </c>
      <c r="Q36" s="21">
        <v>5.4332391216619556</v>
      </c>
      <c r="R36" s="21">
        <v>109.91200000000001</v>
      </c>
      <c r="S36" s="21">
        <v>-8.8159288618504639E-2</v>
      </c>
      <c r="T36" s="21">
        <v>4.9432629027421529E-2</v>
      </c>
      <c r="U36" s="21">
        <f>VLOOKUP(L36&amp;M36&amp;"v03",'DEER Thermostat Weights'!$F$23:$K$358,MATCH(O36,'DEER Thermostat Weights'!$F$20:$K$20,0),0)</f>
        <v>1.9998999999999999E-2</v>
      </c>
      <c r="V36" s="21">
        <f t="shared" si="0"/>
        <v>-0.19378558484901101</v>
      </c>
      <c r="W36" s="21">
        <f t="shared" si="1"/>
        <v>0.10865934919411745</v>
      </c>
      <c r="X36" s="21">
        <f t="shared" si="2"/>
        <v>2.1981300880000001</v>
      </c>
      <c r="Y36" s="21">
        <f t="shared" si="3"/>
        <v>-1.7630976130814742E-3</v>
      </c>
      <c r="Z36" s="21">
        <f t="shared" si="4"/>
        <v>9.8860314791940308E-4</v>
      </c>
      <c r="AC36" s="21" t="s">
        <v>126</v>
      </c>
      <c r="AD36" s="21" t="s">
        <v>120</v>
      </c>
      <c r="AE36" s="21">
        <f t="shared" si="5"/>
        <v>-255.0366203643195</v>
      </c>
      <c r="AF36" s="21">
        <f t="shared" si="6"/>
        <v>108.92110819531214</v>
      </c>
      <c r="AG36" s="21">
        <f t="shared" si="7"/>
        <v>504.92499949507504</v>
      </c>
      <c r="AH36" s="21">
        <f t="shared" si="8"/>
        <v>-0.50509802518060998</v>
      </c>
      <c r="AI36" s="21">
        <f t="shared" si="9"/>
        <v>0.2157174000006182</v>
      </c>
    </row>
    <row r="37" spans="1:35" x14ac:dyDescent="0.3">
      <c r="A37" s="21">
        <v>1.5</v>
      </c>
      <c r="B37" s="21" t="s">
        <v>68</v>
      </c>
      <c r="C37" s="21">
        <v>0</v>
      </c>
      <c r="D37" s="21">
        <v>416.11573318910007</v>
      </c>
      <c r="E37" s="21">
        <v>10885.674158999989</v>
      </c>
      <c r="F37" s="21">
        <v>416.11573723654919</v>
      </c>
      <c r="G37" s="21">
        <v>373.84702040000099</v>
      </c>
      <c r="H37" s="21">
        <v>987.37478229999658</v>
      </c>
      <c r="I37" s="21">
        <v>373.84704919999928</v>
      </c>
      <c r="J37" s="21">
        <v>439.74010991928083</v>
      </c>
      <c r="K37" s="21">
        <v>361.04997180013538</v>
      </c>
      <c r="L37" s="21" t="s">
        <v>23</v>
      </c>
      <c r="M37" s="21" t="s">
        <v>66</v>
      </c>
      <c r="N37" s="21" t="s">
        <v>25</v>
      </c>
      <c r="O37" s="21" t="s">
        <v>30</v>
      </c>
      <c r="P37" s="21">
        <v>-23.624372682731632</v>
      </c>
      <c r="Q37" s="21">
        <v>12.797077399863895</v>
      </c>
      <c r="R37" s="21">
        <v>109.91200000000001</v>
      </c>
      <c r="S37" s="21">
        <v>-0.21493897556892452</v>
      </c>
      <c r="T37" s="21">
        <v>0.11643021144064246</v>
      </c>
      <c r="U37" s="21">
        <f>VLOOKUP(L37&amp;M37&amp;"v03",'DEER Thermostat Weights'!$F$23:$K$358,MATCH(O37,'DEER Thermostat Weights'!$F$20:$K$20,0),0)</f>
        <v>1.9999138999999999E-2</v>
      </c>
      <c r="V37" s="21">
        <f t="shared" si="0"/>
        <v>-0.47246711306975281</v>
      </c>
      <c r="W37" s="21">
        <f t="shared" si="1"/>
        <v>0.25593052971363661</v>
      </c>
      <c r="X37" s="21">
        <f t="shared" si="2"/>
        <v>2.1981453657680001</v>
      </c>
      <c r="Y37" s="21">
        <f t="shared" si="3"/>
        <v>-4.2985944489205251E-3</v>
      </c>
      <c r="Z37" s="21">
        <f t="shared" si="4"/>
        <v>2.3285039824007987E-3</v>
      </c>
      <c r="AC37" s="21" t="s">
        <v>208</v>
      </c>
      <c r="AD37" s="21" t="s">
        <v>24</v>
      </c>
      <c r="AE37" s="21">
        <f t="shared" si="5"/>
        <v>-82.334938625902225</v>
      </c>
      <c r="AF37" s="21">
        <f t="shared" si="6"/>
        <v>33.50780866822754</v>
      </c>
      <c r="AG37" s="21">
        <f t="shared" si="7"/>
        <v>153.94699984605302</v>
      </c>
      <c r="AH37" s="21">
        <f t="shared" si="8"/>
        <v>-0.53482652228300798</v>
      </c>
      <c r="AI37" s="21">
        <f t="shared" si="9"/>
        <v>0.21765808147107468</v>
      </c>
    </row>
    <row r="38" spans="1:35" x14ac:dyDescent="0.3">
      <c r="A38" s="21">
        <v>1.5</v>
      </c>
      <c r="B38" s="21" t="s">
        <v>69</v>
      </c>
      <c r="C38" s="21">
        <v>0</v>
      </c>
      <c r="D38" s="21">
        <v>884.45896938579995</v>
      </c>
      <c r="E38" s="21">
        <v>13172.622316000023</v>
      </c>
      <c r="F38" s="21">
        <v>884.45898725323809</v>
      </c>
      <c r="G38" s="21">
        <v>179.4921317999999</v>
      </c>
      <c r="H38" s="21">
        <v>797.19296230000168</v>
      </c>
      <c r="I38" s="21">
        <v>179.49213510000021</v>
      </c>
      <c r="J38" s="21">
        <v>896.03173024028479</v>
      </c>
      <c r="K38" s="21">
        <v>173.05403129700321</v>
      </c>
      <c r="L38" s="21" t="s">
        <v>23</v>
      </c>
      <c r="M38" s="21" t="s">
        <v>66</v>
      </c>
      <c r="N38" s="21" t="s">
        <v>25</v>
      </c>
      <c r="O38" s="21" t="s">
        <v>32</v>
      </c>
      <c r="P38" s="21">
        <v>-11.572742987046695</v>
      </c>
      <c r="Q38" s="21">
        <v>6.4381038029970057</v>
      </c>
      <c r="R38" s="21">
        <v>109.91200000000001</v>
      </c>
      <c r="S38" s="21">
        <v>-0.1052909872174712</v>
      </c>
      <c r="T38" s="21">
        <v>5.8575076452043504E-2</v>
      </c>
      <c r="U38" s="21">
        <f>VLOOKUP(L38&amp;M38&amp;"v03",'DEER Thermostat Weights'!$F$23:$K$358,MATCH(O38,'DEER Thermostat Weights'!$F$20:$K$20,0),0)</f>
        <v>0.34997914600000002</v>
      </c>
      <c r="V38" s="21">
        <f t="shared" si="0"/>
        <v>-4.0502187074840919</v>
      </c>
      <c r="W38" s="21">
        <f t="shared" si="1"/>
        <v>2.2532020708322444</v>
      </c>
      <c r="X38" s="21">
        <f t="shared" si="2"/>
        <v>38.466907895152005</v>
      </c>
      <c r="Y38" s="21">
        <f t="shared" si="3"/>
        <v>-3.6849649787867485E-2</v>
      </c>
      <c r="Z38" s="21">
        <f t="shared" si="4"/>
        <v>2.0500055233570895E-2</v>
      </c>
      <c r="AC38" s="21" t="s">
        <v>208</v>
      </c>
      <c r="AD38" s="21" t="s">
        <v>36</v>
      </c>
      <c r="AE38" s="21">
        <f t="shared" si="5"/>
        <v>-112.74291316703582</v>
      </c>
      <c r="AF38" s="21">
        <f t="shared" si="6"/>
        <v>44.995987718057378</v>
      </c>
      <c r="AG38" s="21">
        <f t="shared" si="7"/>
        <v>177.09100017709102</v>
      </c>
      <c r="AH38" s="21">
        <f t="shared" si="8"/>
        <v>-0.6366382998968656</v>
      </c>
      <c r="AI38" s="21">
        <f t="shared" si="9"/>
        <v>0.25408398912455959</v>
      </c>
    </row>
    <row r="39" spans="1:35" x14ac:dyDescent="0.3">
      <c r="A39" s="21">
        <v>1.5</v>
      </c>
      <c r="B39" s="21" t="s">
        <v>70</v>
      </c>
      <c r="C39" s="21">
        <v>0</v>
      </c>
      <c r="D39" s="21">
        <v>603.77174366109716</v>
      </c>
      <c r="E39" s="21">
        <v>12029.226401000004</v>
      </c>
      <c r="F39" s="21">
        <v>603.77178564879921</v>
      </c>
      <c r="G39" s="21">
        <v>160.69000569999986</v>
      </c>
      <c r="H39" s="21">
        <v>777.00541419999763</v>
      </c>
      <c r="I39" s="21">
        <v>160.68998310000021</v>
      </c>
      <c r="J39" s="21">
        <v>614.18630989110648</v>
      </c>
      <c r="K39" s="21">
        <v>154.9404271875772</v>
      </c>
      <c r="L39" s="21" t="s">
        <v>23</v>
      </c>
      <c r="M39" s="21" t="s">
        <v>66</v>
      </c>
      <c r="N39" s="21" t="s">
        <v>25</v>
      </c>
      <c r="O39" s="21" t="s">
        <v>34</v>
      </c>
      <c r="P39" s="21">
        <v>-10.414524242307266</v>
      </c>
      <c r="Q39" s="21">
        <v>5.7495559124230056</v>
      </c>
      <c r="R39" s="21">
        <v>109.91200000000001</v>
      </c>
      <c r="S39" s="21">
        <v>-9.4753295748483013E-2</v>
      </c>
      <c r="T39" s="21">
        <v>5.2310538543771427E-2</v>
      </c>
      <c r="U39" s="21">
        <f>VLOOKUP(L39&amp;M39&amp;"v03",'DEER Thermostat Weights'!$F$23:$K$358,MATCH(O39,'DEER Thermostat Weights'!$F$20:$K$20,0),0)</f>
        <v>1.9999586E-2</v>
      </c>
      <c r="V39" s="21">
        <f t="shared" si="0"/>
        <v>-0.208286173233109</v>
      </c>
      <c r="W39" s="21">
        <f t="shared" si="1"/>
        <v>0.11498873793231236</v>
      </c>
      <c r="X39" s="21">
        <f t="shared" si="2"/>
        <v>2.1981944964319999</v>
      </c>
      <c r="Y39" s="21">
        <f t="shared" si="3"/>
        <v>-1.8950266871052203E-3</v>
      </c>
      <c r="Z39" s="21">
        <f t="shared" si="4"/>
        <v>1.0461891143124715E-3</v>
      </c>
      <c r="AC39" s="21" t="s">
        <v>208</v>
      </c>
      <c r="AD39" s="21" t="s">
        <v>42</v>
      </c>
      <c r="AE39" s="21">
        <f t="shared" si="5"/>
        <v>-81.82740837875069</v>
      </c>
      <c r="AF39" s="21">
        <f t="shared" si="6"/>
        <v>40.839050269358978</v>
      </c>
      <c r="AG39" s="21">
        <f t="shared" si="7"/>
        <v>213.422000213422</v>
      </c>
      <c r="AH39" s="21">
        <f t="shared" si="8"/>
        <v>-0.38340662339754428</v>
      </c>
      <c r="AI39" s="21">
        <f t="shared" si="9"/>
        <v>0.19135351683218679</v>
      </c>
    </row>
    <row r="40" spans="1:35" x14ac:dyDescent="0.3">
      <c r="A40" s="21">
        <v>1.5</v>
      </c>
      <c r="B40" s="21" t="s">
        <v>71</v>
      </c>
      <c r="C40" s="21">
        <v>0</v>
      </c>
      <c r="D40" s="21">
        <v>1447.7248184343716</v>
      </c>
      <c r="E40" s="21">
        <v>15427.825549000028</v>
      </c>
      <c r="F40" s="21">
        <v>1447.7248027578689</v>
      </c>
      <c r="G40" s="21">
        <v>400.93767800000018</v>
      </c>
      <c r="H40" s="21">
        <v>1012.5025749999957</v>
      </c>
      <c r="I40" s="21">
        <v>400.93767699999972</v>
      </c>
      <c r="J40" s="21">
        <v>1477.5833870984929</v>
      </c>
      <c r="K40" s="21">
        <v>386.7364968021551</v>
      </c>
      <c r="L40" s="21" t="s">
        <v>23</v>
      </c>
      <c r="M40" s="21" t="s">
        <v>72</v>
      </c>
      <c r="N40" s="21" t="s">
        <v>25</v>
      </c>
      <c r="O40" s="21" t="s">
        <v>26</v>
      </c>
      <c r="P40" s="21">
        <v>-29.85858434062402</v>
      </c>
      <c r="Q40" s="21">
        <v>14.201180197844621</v>
      </c>
      <c r="R40" s="21">
        <v>109.91200000000001</v>
      </c>
      <c r="S40" s="21">
        <v>-0.27165900302627571</v>
      </c>
      <c r="T40" s="21">
        <v>0.129205002163955</v>
      </c>
      <c r="U40" s="21">
        <f>VLOOKUP(L40&amp;M40&amp;"v03",'DEER Thermostat Weights'!$F$23:$K$358,MATCH(O40,'DEER Thermostat Weights'!$F$20:$K$20,0),0)</f>
        <v>0.39138307900000002</v>
      </c>
      <c r="V40" s="21">
        <f t="shared" si="0"/>
        <v>-11.686144673814615</v>
      </c>
      <c r="W40" s="21">
        <f t="shared" si="1"/>
        <v>5.5581016312662577</v>
      </c>
      <c r="X40" s="21">
        <f t="shared" si="2"/>
        <v>43.017696979048004</v>
      </c>
      <c r="Y40" s="21">
        <f t="shared" si="3"/>
        <v>-0.10632273704249412</v>
      </c>
      <c r="Z40" s="21">
        <f t="shared" si="4"/>
        <v>5.0568651569130374E-2</v>
      </c>
      <c r="AC40" s="21" t="s">
        <v>208</v>
      </c>
      <c r="AD40" s="21" t="s">
        <v>48</v>
      </c>
      <c r="AE40" s="21">
        <f t="shared" si="5"/>
        <v>-80.149073986785069</v>
      </c>
      <c r="AF40" s="21">
        <f t="shared" si="6"/>
        <v>36.192125298768687</v>
      </c>
      <c r="AG40" s="21">
        <f t="shared" si="7"/>
        <v>209.066</v>
      </c>
      <c r="AH40" s="21">
        <f t="shared" si="8"/>
        <v>-0.3833673289142428</v>
      </c>
      <c r="AI40" s="21">
        <f t="shared" si="9"/>
        <v>0.17311339624218519</v>
      </c>
    </row>
    <row r="41" spans="1:35" x14ac:dyDescent="0.3">
      <c r="A41" s="21">
        <v>1.5</v>
      </c>
      <c r="B41" s="21" t="s">
        <v>73</v>
      </c>
      <c r="C41" s="21">
        <v>0</v>
      </c>
      <c r="D41" s="21">
        <v>948.58691037899996</v>
      </c>
      <c r="E41" s="21">
        <v>13860.793076999975</v>
      </c>
      <c r="F41" s="21">
        <v>948.58690182578027</v>
      </c>
      <c r="G41" s="21">
        <v>170.14345850000012</v>
      </c>
      <c r="H41" s="21">
        <v>781.76402500000086</v>
      </c>
      <c r="I41" s="21">
        <v>170.1434711</v>
      </c>
      <c r="J41" s="21">
        <v>959.37379412328903</v>
      </c>
      <c r="K41" s="21">
        <v>164.35099818839288</v>
      </c>
      <c r="L41" s="21" t="s">
        <v>23</v>
      </c>
      <c r="M41" s="21" t="s">
        <v>72</v>
      </c>
      <c r="N41" s="21" t="s">
        <v>25</v>
      </c>
      <c r="O41" s="21" t="s">
        <v>28</v>
      </c>
      <c r="P41" s="21">
        <v>-10.786892297508757</v>
      </c>
      <c r="Q41" s="21">
        <v>5.7924729116071205</v>
      </c>
      <c r="R41" s="21">
        <v>109.91200000000001</v>
      </c>
      <c r="S41" s="21">
        <v>-9.8141170186228588E-2</v>
      </c>
      <c r="T41" s="21">
        <v>5.2701005455338089E-2</v>
      </c>
      <c r="U41" s="21">
        <f>VLOOKUP(L41&amp;M41&amp;"v03",'DEER Thermostat Weights'!$F$23:$K$358,MATCH(O41,'DEER Thermostat Weights'!$F$20:$K$20,0),0)</f>
        <v>0.35979022100000002</v>
      </c>
      <c r="V41" s="21">
        <f t="shared" si="0"/>
        <v>-3.8810183636238738</v>
      </c>
      <c r="W41" s="21">
        <f t="shared" si="1"/>
        <v>2.0840751090036393</v>
      </c>
      <c r="X41" s="21">
        <f t="shared" si="2"/>
        <v>39.545262770552007</v>
      </c>
      <c r="Y41" s="21">
        <f t="shared" si="3"/>
        <v>-3.5310233310501794E-2</v>
      </c>
      <c r="Z41" s="21">
        <f t="shared" si="4"/>
        <v>1.8961306399698299E-2</v>
      </c>
      <c r="AC41" s="21" t="s">
        <v>208</v>
      </c>
      <c r="AD41" s="21" t="s">
        <v>54</v>
      </c>
      <c r="AE41" s="21">
        <f t="shared" si="5"/>
        <v>-96.763576220018948</v>
      </c>
      <c r="AF41" s="21">
        <f t="shared" si="6"/>
        <v>50.259045803729734</v>
      </c>
      <c r="AG41" s="21">
        <f t="shared" si="7"/>
        <v>234.17099976582898</v>
      </c>
      <c r="AH41" s="21">
        <f t="shared" si="8"/>
        <v>-0.41321758979557233</v>
      </c>
      <c r="AI41" s="21">
        <f t="shared" si="9"/>
        <v>0.21462540538209143</v>
      </c>
    </row>
    <row r="42" spans="1:35" x14ac:dyDescent="0.3">
      <c r="A42" s="21">
        <v>1.5</v>
      </c>
      <c r="B42" s="21" t="s">
        <v>74</v>
      </c>
      <c r="C42" s="21">
        <v>0</v>
      </c>
      <c r="D42" s="21">
        <v>920.71548209279763</v>
      </c>
      <c r="E42" s="21">
        <v>13416.863414999991</v>
      </c>
      <c r="F42" s="21">
        <v>920.71547600069857</v>
      </c>
      <c r="G42" s="21">
        <v>376.33412979999957</v>
      </c>
      <c r="H42" s="21">
        <v>985.52198700000122</v>
      </c>
      <c r="I42" s="21">
        <v>376.33412380000027</v>
      </c>
      <c r="J42" s="21">
        <v>947.99681091076536</v>
      </c>
      <c r="K42" s="21">
        <v>363.20165371692292</v>
      </c>
      <c r="L42" s="21" t="s">
        <v>23</v>
      </c>
      <c r="M42" s="21" t="s">
        <v>72</v>
      </c>
      <c r="N42" s="21" t="s">
        <v>25</v>
      </c>
      <c r="O42" s="21" t="s">
        <v>30</v>
      </c>
      <c r="P42" s="21">
        <v>-27.281334910066789</v>
      </c>
      <c r="Q42" s="21">
        <v>13.132470083077351</v>
      </c>
      <c r="R42" s="21">
        <v>109.91200000000001</v>
      </c>
      <c r="S42" s="21">
        <v>-0.24821070410934917</v>
      </c>
      <c r="T42" s="21">
        <v>0.11948167700594431</v>
      </c>
      <c r="U42" s="21">
        <f>VLOOKUP(L42&amp;M42&amp;"v03",'DEER Thermostat Weights'!$F$23:$K$358,MATCH(O42,'DEER Thermostat Weights'!$F$20:$K$20,0),0)</f>
        <v>0.14977386400000001</v>
      </c>
      <c r="V42" s="21">
        <f t="shared" si="0"/>
        <v>-4.0860309445587957</v>
      </c>
      <c r="W42" s="21">
        <f t="shared" si="1"/>
        <v>1.9669007882068958</v>
      </c>
      <c r="X42" s="21">
        <f t="shared" si="2"/>
        <v>16.461944939968003</v>
      </c>
      <c r="Y42" s="21">
        <f t="shared" si="3"/>
        <v>-3.7175476240617907E-2</v>
      </c>
      <c r="Z42" s="21">
        <f t="shared" si="4"/>
        <v>1.789523244238023E-2</v>
      </c>
      <c r="AC42" s="21" t="s">
        <v>208</v>
      </c>
      <c r="AD42" s="21" t="s">
        <v>60</v>
      </c>
      <c r="AE42" s="21">
        <f t="shared" si="5"/>
        <v>-50.827079929401606</v>
      </c>
      <c r="AF42" s="21">
        <f t="shared" si="6"/>
        <v>26.804135528642806</v>
      </c>
      <c r="AG42" s="21">
        <f t="shared" si="7"/>
        <v>250.15999999999997</v>
      </c>
      <c r="AH42" s="21">
        <f t="shared" si="8"/>
        <v>-0.20317828561481291</v>
      </c>
      <c r="AI42" s="21">
        <f t="shared" si="9"/>
        <v>0.10714796741542536</v>
      </c>
    </row>
    <row r="43" spans="1:35" x14ac:dyDescent="0.3">
      <c r="A43" s="21">
        <v>1.5</v>
      </c>
      <c r="B43" s="21" t="s">
        <v>75</v>
      </c>
      <c r="C43" s="21">
        <v>0</v>
      </c>
      <c r="D43" s="21">
        <v>644.67060112080082</v>
      </c>
      <c r="E43" s="21">
        <v>12419.441215999954</v>
      </c>
      <c r="F43" s="21">
        <v>644.67056534039943</v>
      </c>
      <c r="G43" s="21">
        <v>246.89019769999982</v>
      </c>
      <c r="H43" s="21">
        <v>855.52481289999798</v>
      </c>
      <c r="I43" s="21">
        <v>246.89020999999971</v>
      </c>
      <c r="J43" s="21">
        <v>662.07703589577045</v>
      </c>
      <c r="K43" s="21">
        <v>238.33551303806263</v>
      </c>
      <c r="L43" s="21" t="s">
        <v>23</v>
      </c>
      <c r="M43" s="21" t="s">
        <v>72</v>
      </c>
      <c r="N43" s="21" t="s">
        <v>25</v>
      </c>
      <c r="O43" s="21" t="s">
        <v>32</v>
      </c>
      <c r="P43" s="21">
        <v>-17.406470555371016</v>
      </c>
      <c r="Q43" s="21">
        <v>8.5546969619370827</v>
      </c>
      <c r="R43" s="21">
        <v>109.91200000000001</v>
      </c>
      <c r="S43" s="21">
        <v>-0.15836733528068833</v>
      </c>
      <c r="T43" s="21">
        <v>7.7832238171783627E-2</v>
      </c>
      <c r="U43" s="21">
        <f>VLOOKUP(L43&amp;M43&amp;"v03",'DEER Thermostat Weights'!$F$23:$K$358,MATCH(O43,'DEER Thermostat Weights'!$F$20:$K$20,0),0)</f>
        <v>3.2113054000000002E-2</v>
      </c>
      <c r="V43" s="21">
        <f t="shared" si="0"/>
        <v>-0.55897492889403944</v>
      </c>
      <c r="W43" s="21">
        <f t="shared" si="1"/>
        <v>0.27471744549232152</v>
      </c>
      <c r="X43" s="21">
        <f t="shared" si="2"/>
        <v>3.5296099912480003</v>
      </c>
      <c r="Y43" s="21">
        <f t="shared" si="3"/>
        <v>-5.08565878970485E-3</v>
      </c>
      <c r="Z43" s="21">
        <f t="shared" si="4"/>
        <v>2.4994308673513491E-3</v>
      </c>
      <c r="AC43" s="21" t="s">
        <v>208</v>
      </c>
      <c r="AD43" s="21" t="s">
        <v>66</v>
      </c>
      <c r="AE43" s="21">
        <f t="shared" si="5"/>
        <v>-35.84972383856028</v>
      </c>
      <c r="AF43" s="21">
        <f t="shared" si="6"/>
        <v>20.703346464755121</v>
      </c>
      <c r="AG43" s="21">
        <f t="shared" si="7"/>
        <v>200.27099999999999</v>
      </c>
      <c r="AH43" s="21">
        <f t="shared" si="8"/>
        <v>-0.17900606597340743</v>
      </c>
      <c r="AI43" s="21">
        <f t="shared" si="9"/>
        <v>0.1033766569536035</v>
      </c>
    </row>
    <row r="44" spans="1:35" x14ac:dyDescent="0.3">
      <c r="A44" s="21">
        <v>1.5</v>
      </c>
      <c r="B44" s="21" t="s">
        <v>76</v>
      </c>
      <c r="C44" s="21">
        <v>0</v>
      </c>
      <c r="D44" s="21">
        <v>657.57598011379878</v>
      </c>
      <c r="E44" s="21">
        <v>12470.128237999996</v>
      </c>
      <c r="F44" s="21">
        <v>657.57599072480002</v>
      </c>
      <c r="G44" s="21">
        <v>255.50014309999997</v>
      </c>
      <c r="H44" s="21">
        <v>864.17669859999614</v>
      </c>
      <c r="I44" s="21">
        <v>255.50014529999993</v>
      </c>
      <c r="J44" s="21">
        <v>675.23960447077775</v>
      </c>
      <c r="K44" s="21">
        <v>246.69372772276014</v>
      </c>
      <c r="L44" s="21" t="s">
        <v>23</v>
      </c>
      <c r="M44" s="21" t="s">
        <v>72</v>
      </c>
      <c r="N44" s="21" t="s">
        <v>25</v>
      </c>
      <c r="O44" s="21" t="s">
        <v>34</v>
      </c>
      <c r="P44" s="21">
        <v>-17.663613745977727</v>
      </c>
      <c r="Q44" s="21">
        <v>8.8064175772397846</v>
      </c>
      <c r="R44" s="21">
        <v>109.91200000000001</v>
      </c>
      <c r="S44" s="21">
        <v>-0.16070687227943925</v>
      </c>
      <c r="T44" s="21">
        <v>8.0122439562921102E-2</v>
      </c>
      <c r="U44" s="21">
        <f>VLOOKUP(L44&amp;M44&amp;"v03",'DEER Thermostat Weights'!$F$23:$K$358,MATCH(O44,'DEER Thermostat Weights'!$F$20:$K$20,0),0)</f>
        <v>6.6939783000000003E-2</v>
      </c>
      <c r="V44" s="21">
        <f t="shared" si="0"/>
        <v>-1.1823984711515663</v>
      </c>
      <c r="W44" s="21">
        <f t="shared" si="1"/>
        <v>0.58949968162781696</v>
      </c>
      <c r="X44" s="21">
        <f t="shared" si="2"/>
        <v>7.357485429096001</v>
      </c>
      <c r="Y44" s="21">
        <f t="shared" si="3"/>
        <v>-1.075768315699438E-2</v>
      </c>
      <c r="Z44" s="21">
        <f t="shared" si="4"/>
        <v>5.3633787177725534E-3</v>
      </c>
      <c r="AC44" s="21" t="s">
        <v>208</v>
      </c>
      <c r="AD44" s="21" t="s">
        <v>72</v>
      </c>
      <c r="AE44" s="21">
        <f t="shared" si="5"/>
        <v>-41.38357369926252</v>
      </c>
      <c r="AF44" s="21">
        <f t="shared" si="6"/>
        <v>23.348094056197468</v>
      </c>
      <c r="AG44" s="21">
        <f t="shared" si="7"/>
        <v>235.23400023523399</v>
      </c>
      <c r="AH44" s="21">
        <f t="shared" si="8"/>
        <v>-0.17592513709439334</v>
      </c>
      <c r="AI44" s="21">
        <f t="shared" si="9"/>
        <v>9.9254759329847994E-2</v>
      </c>
    </row>
    <row r="45" spans="1:35" x14ac:dyDescent="0.3">
      <c r="A45" s="21">
        <v>1.5</v>
      </c>
      <c r="B45" s="21" t="s">
        <v>77</v>
      </c>
      <c r="C45" s="21">
        <v>0</v>
      </c>
      <c r="D45" s="21">
        <v>1454.3612674928522</v>
      </c>
      <c r="E45" s="21">
        <v>16124.948666999991</v>
      </c>
      <c r="F45" s="21">
        <v>1454.3612824646902</v>
      </c>
      <c r="G45" s="21">
        <v>235.67684619999972</v>
      </c>
      <c r="H45" s="21">
        <v>849.44312040000057</v>
      </c>
      <c r="I45" s="21">
        <v>235.67684770000034</v>
      </c>
      <c r="J45" s="21">
        <v>1470.7691682193845</v>
      </c>
      <c r="K45" s="21">
        <v>227.27901075478292</v>
      </c>
      <c r="L45" s="21" t="s">
        <v>23</v>
      </c>
      <c r="M45" s="21" t="s">
        <v>78</v>
      </c>
      <c r="N45" s="21" t="s">
        <v>25</v>
      </c>
      <c r="O45" s="21" t="s">
        <v>26</v>
      </c>
      <c r="P45" s="21">
        <v>-16.407885754694234</v>
      </c>
      <c r="Q45" s="21">
        <v>8.3978369452174206</v>
      </c>
      <c r="R45" s="21">
        <v>109.91200000000001</v>
      </c>
      <c r="S45" s="21">
        <v>-0.14928202338865851</v>
      </c>
      <c r="T45" s="21">
        <v>7.6405096306294315E-2</v>
      </c>
      <c r="U45" s="21">
        <f>VLOOKUP(L45&amp;M45&amp;"v03",'DEER Thermostat Weights'!$F$23:$K$358,MATCH(O45,'DEER Thermostat Weights'!$F$20:$K$20,0),0)</f>
        <v>2.0004608E-2</v>
      </c>
      <c r="V45" s="21">
        <f t="shared" si="0"/>
        <v>-0.32823332263144234</v>
      </c>
      <c r="W45" s="21">
        <f t="shared" si="1"/>
        <v>0.16799543613699197</v>
      </c>
      <c r="X45" s="21">
        <f t="shared" si="2"/>
        <v>2.1987464744960001</v>
      </c>
      <c r="Y45" s="21">
        <f t="shared" si="3"/>
        <v>-2.9863283593369451E-3</v>
      </c>
      <c r="Z45" s="21">
        <f t="shared" si="4"/>
        <v>1.5284540008096658E-3</v>
      </c>
      <c r="AC45" s="21" t="s">
        <v>208</v>
      </c>
      <c r="AD45" s="21" t="s">
        <v>78</v>
      </c>
      <c r="AE45" s="21">
        <f t="shared" si="5"/>
        <v>-58.600027730901772</v>
      </c>
      <c r="AF45" s="21">
        <f t="shared" si="6"/>
        <v>30.042306473417366</v>
      </c>
      <c r="AG45" s="21">
        <f t="shared" si="7"/>
        <v>209.91300041982601</v>
      </c>
      <c r="AH45" s="21">
        <f t="shared" si="8"/>
        <v>-0.27916340450997207</v>
      </c>
      <c r="AI45" s="21">
        <f t="shared" si="9"/>
        <v>0.14311789395329191</v>
      </c>
    </row>
    <row r="46" spans="1:35" x14ac:dyDescent="0.3">
      <c r="A46" s="21">
        <v>1.5</v>
      </c>
      <c r="B46" s="21" t="s">
        <v>79</v>
      </c>
      <c r="C46" s="21">
        <v>0</v>
      </c>
      <c r="D46" s="21">
        <v>1176.3956350970971</v>
      </c>
      <c r="E46" s="21">
        <v>14806.254727000021</v>
      </c>
      <c r="F46" s="21">
        <v>1176.3955922709001</v>
      </c>
      <c r="G46" s="21">
        <v>321.98852519999957</v>
      </c>
      <c r="H46" s="21">
        <v>933.41183039999555</v>
      </c>
      <c r="I46" s="21">
        <v>321.98847990000002</v>
      </c>
      <c r="J46" s="21">
        <v>1200.4922207998748</v>
      </c>
      <c r="K46" s="21">
        <v>310.55030310816801</v>
      </c>
      <c r="L46" s="21" t="s">
        <v>23</v>
      </c>
      <c r="M46" s="21" t="s">
        <v>78</v>
      </c>
      <c r="N46" s="21" t="s">
        <v>25</v>
      </c>
      <c r="O46" s="21" t="s">
        <v>28</v>
      </c>
      <c r="P46" s="21">
        <v>-24.096628528974634</v>
      </c>
      <c r="Q46" s="21">
        <v>11.438176791832007</v>
      </c>
      <c r="R46" s="21">
        <v>109.91200000000001</v>
      </c>
      <c r="S46" s="21">
        <v>-0.21923564787261293</v>
      </c>
      <c r="T46" s="21">
        <v>0.10406667872326958</v>
      </c>
      <c r="U46" s="21">
        <f>VLOOKUP(L46&amp;M46&amp;"v03",'DEER Thermostat Weights'!$F$23:$K$358,MATCH(O46,'DEER Thermostat Weights'!$F$20:$K$20,0),0)</f>
        <v>0.36322788299999997</v>
      </c>
      <c r="V46" s="21">
        <f t="shared" si="0"/>
        <v>-8.7525673680168605</v>
      </c>
      <c r="W46" s="21">
        <f t="shared" si="1"/>
        <v>4.1546647414768714</v>
      </c>
      <c r="X46" s="21">
        <f t="shared" si="2"/>
        <v>39.923103076296002</v>
      </c>
      <c r="Y46" s="21">
        <f t="shared" si="3"/>
        <v>-7.9632500254902649E-2</v>
      </c>
      <c r="Z46" s="21">
        <f t="shared" si="4"/>
        <v>3.779991940349435E-2</v>
      </c>
      <c r="AC46" s="21" t="s">
        <v>208</v>
      </c>
      <c r="AD46" s="21" t="s">
        <v>84</v>
      </c>
      <c r="AE46" s="21">
        <f t="shared" si="5"/>
        <v>-78.796815693372821</v>
      </c>
      <c r="AF46" s="21">
        <f t="shared" si="6"/>
        <v>36.313376647391486</v>
      </c>
      <c r="AG46" s="21">
        <f t="shared" si="7"/>
        <v>202.777000202777</v>
      </c>
      <c r="AH46" s="21">
        <f t="shared" si="8"/>
        <v>-0.38858852677262629</v>
      </c>
      <c r="AI46" s="21">
        <f t="shared" si="9"/>
        <v>0.17908035254191298</v>
      </c>
    </row>
    <row r="47" spans="1:35" x14ac:dyDescent="0.3">
      <c r="A47" s="21">
        <v>1.5</v>
      </c>
      <c r="B47" s="21" t="s">
        <v>80</v>
      </c>
      <c r="C47" s="21">
        <v>0</v>
      </c>
      <c r="D47" s="21">
        <v>1090.6578889728012</v>
      </c>
      <c r="E47" s="21">
        <v>14298.284941000009</v>
      </c>
      <c r="F47" s="21">
        <v>1090.6578810945027</v>
      </c>
      <c r="G47" s="21">
        <v>418.73312749999991</v>
      </c>
      <c r="H47" s="21">
        <v>1028.4976591999971</v>
      </c>
      <c r="I47" s="21">
        <v>418.73309470000044</v>
      </c>
      <c r="J47" s="21">
        <v>1123.1296514264141</v>
      </c>
      <c r="K47" s="21">
        <v>403.94425580802539</v>
      </c>
      <c r="L47" s="21" t="s">
        <v>23</v>
      </c>
      <c r="M47" s="21" t="s">
        <v>78</v>
      </c>
      <c r="N47" s="21" t="s">
        <v>25</v>
      </c>
      <c r="O47" s="21" t="s">
        <v>30</v>
      </c>
      <c r="P47" s="21">
        <v>-32.47177033191133</v>
      </c>
      <c r="Q47" s="21">
        <v>14.788838891975047</v>
      </c>
      <c r="R47" s="21">
        <v>109.91200000000001</v>
      </c>
      <c r="S47" s="21">
        <v>-0.29543425951589752</v>
      </c>
      <c r="T47" s="21">
        <v>0.13455163123203151</v>
      </c>
      <c r="U47" s="21">
        <f>VLOOKUP(L47&amp;M47&amp;"v03",'DEER Thermostat Weights'!$F$23:$K$358,MATCH(O47,'DEER Thermostat Weights'!$F$20:$K$20,0),0)</f>
        <v>0.15764117599999999</v>
      </c>
      <c r="V47" s="21">
        <f t="shared" si="0"/>
        <v>-5.1188880619244124</v>
      </c>
      <c r="W47" s="21">
        <f t="shared" si="1"/>
        <v>2.3313299546054833</v>
      </c>
      <c r="X47" s="21">
        <f t="shared" si="2"/>
        <v>17.326656936512002</v>
      </c>
      <c r="Y47" s="21">
        <f t="shared" si="3"/>
        <v>-4.6572604100775274E-2</v>
      </c>
      <c r="Z47" s="21">
        <f t="shared" si="4"/>
        <v>2.1210877380135777E-2</v>
      </c>
      <c r="AC47" s="21" t="s">
        <v>208</v>
      </c>
      <c r="AD47" s="21" t="s">
        <v>90</v>
      </c>
      <c r="AE47" s="21">
        <f t="shared" si="5"/>
        <v>-80.901253340891458</v>
      </c>
      <c r="AF47" s="21">
        <f t="shared" si="6"/>
        <v>39.706379602354332</v>
      </c>
      <c r="AG47" s="21">
        <f t="shared" si="7"/>
        <v>213.57600021357598</v>
      </c>
      <c r="AH47" s="21">
        <f t="shared" si="8"/>
        <v>-0.37879374714804787</v>
      </c>
      <c r="AI47" s="21">
        <f t="shared" si="9"/>
        <v>0.18591217928210255</v>
      </c>
    </row>
    <row r="48" spans="1:35" x14ac:dyDescent="0.3">
      <c r="A48" s="21">
        <v>1.5</v>
      </c>
      <c r="B48" s="21" t="s">
        <v>81</v>
      </c>
      <c r="C48" s="21">
        <v>0</v>
      </c>
      <c r="D48" s="21">
        <v>891.09439928834945</v>
      </c>
      <c r="E48" s="21">
        <v>13391.167901000023</v>
      </c>
      <c r="F48" s="21">
        <v>891.09438804744968</v>
      </c>
      <c r="G48" s="21">
        <v>431.58159599999942</v>
      </c>
      <c r="H48" s="21">
        <v>1040.3026540000014</v>
      </c>
      <c r="I48" s="21">
        <v>431.58161060000032</v>
      </c>
      <c r="J48" s="21">
        <v>923.22917809672913</v>
      </c>
      <c r="K48" s="21">
        <v>416.57555001224728</v>
      </c>
      <c r="L48" s="21" t="s">
        <v>23</v>
      </c>
      <c r="M48" s="21" t="s">
        <v>78</v>
      </c>
      <c r="N48" s="21" t="s">
        <v>25</v>
      </c>
      <c r="O48" s="21" t="s">
        <v>32</v>
      </c>
      <c r="P48" s="21">
        <v>-32.134790049279445</v>
      </c>
      <c r="Q48" s="21">
        <v>15.006060587753041</v>
      </c>
      <c r="R48" s="21">
        <v>109.91200000000001</v>
      </c>
      <c r="S48" s="21">
        <v>-0.29236834967318803</v>
      </c>
      <c r="T48" s="21">
        <v>0.13652795497992065</v>
      </c>
      <c r="U48" s="21">
        <f>VLOOKUP(L48&amp;M48&amp;"v03",'DEER Thermostat Weights'!$F$23:$K$358,MATCH(O48,'DEER Thermostat Weights'!$F$20:$K$20,0),0)</f>
        <v>0.12682586200000001</v>
      </c>
      <c r="V48" s="21">
        <f t="shared" si="0"/>
        <v>-4.0755224481888881</v>
      </c>
      <c r="W48" s="21">
        <f t="shared" si="1"/>
        <v>1.9031565692660062</v>
      </c>
      <c r="X48" s="21">
        <f t="shared" si="2"/>
        <v>13.939684144144001</v>
      </c>
      <c r="Y48" s="21">
        <f t="shared" si="3"/>
        <v>-3.7079867968819492E-2</v>
      </c>
      <c r="Z48" s="21">
        <f t="shared" si="4"/>
        <v>1.731527557742563E-2</v>
      </c>
      <c r="AC48" s="21" t="s">
        <v>208</v>
      </c>
      <c r="AD48" s="21" t="s">
        <v>96</v>
      </c>
      <c r="AE48" s="21">
        <f t="shared" si="5"/>
        <v>-86.686180632354805</v>
      </c>
      <c r="AF48" s="21">
        <f t="shared" si="6"/>
        <v>40.620983452151336</v>
      </c>
      <c r="AG48" s="21">
        <f t="shared" si="7"/>
        <v>197.74400019774399</v>
      </c>
      <c r="AH48" s="21">
        <f t="shared" si="8"/>
        <v>-0.43837578198253702</v>
      </c>
      <c r="AI48" s="21">
        <f t="shared" si="9"/>
        <v>0.20542207830402609</v>
      </c>
    </row>
    <row r="49" spans="1:35" x14ac:dyDescent="0.3">
      <c r="A49" s="21">
        <v>1.5</v>
      </c>
      <c r="B49" s="21" t="s">
        <v>82</v>
      </c>
      <c r="C49" s="21">
        <v>0</v>
      </c>
      <c r="D49" s="21">
        <v>744.97583084928067</v>
      </c>
      <c r="E49" s="21">
        <v>12875.105721999964</v>
      </c>
      <c r="F49" s="21">
        <v>744.97584593387887</v>
      </c>
      <c r="G49" s="21">
        <v>314.88619100000005</v>
      </c>
      <c r="H49" s="21">
        <v>923.31467700000155</v>
      </c>
      <c r="I49" s="21">
        <v>314.88620269999956</v>
      </c>
      <c r="J49" s="21">
        <v>768.1750528476914</v>
      </c>
      <c r="K49" s="21">
        <v>303.68671782374366</v>
      </c>
      <c r="L49" s="21" t="s">
        <v>23</v>
      </c>
      <c r="M49" s="21" t="s">
        <v>78</v>
      </c>
      <c r="N49" s="21" t="s">
        <v>25</v>
      </c>
      <c r="O49" s="21" t="s">
        <v>34</v>
      </c>
      <c r="P49" s="21">
        <v>-23.199206913812532</v>
      </c>
      <c r="Q49" s="21">
        <v>11.199484876255895</v>
      </c>
      <c r="R49" s="21">
        <v>109.91200000000001</v>
      </c>
      <c r="S49" s="21">
        <v>-0.21107073762475917</v>
      </c>
      <c r="T49" s="21">
        <v>0.10189501488696315</v>
      </c>
      <c r="U49" s="21">
        <f>VLOOKUP(L49&amp;M49&amp;"v03",'DEER Thermostat Weights'!$F$23:$K$358,MATCH(O49,'DEER Thermostat Weights'!$F$20:$K$20,0),0)</f>
        <v>0.33230047299999999</v>
      </c>
      <c r="V49" s="21">
        <f t="shared" si="0"/>
        <v>-7.7091074306847744</v>
      </c>
      <c r="W49" s="21">
        <f t="shared" si="1"/>
        <v>3.7215941217361799</v>
      </c>
      <c r="X49" s="21">
        <f t="shared" si="2"/>
        <v>36.523809588376004</v>
      </c>
      <c r="Y49" s="21">
        <f t="shared" si="3"/>
        <v>-7.0138905949166372E-2</v>
      </c>
      <c r="Z49" s="21">
        <f t="shared" si="4"/>
        <v>3.3859761643279897E-2</v>
      </c>
      <c r="AC49" s="21" t="s">
        <v>208</v>
      </c>
      <c r="AD49" s="21" t="s">
        <v>102</v>
      </c>
      <c r="AE49" s="21">
        <f t="shared" si="5"/>
        <v>-82.687660809377803</v>
      </c>
      <c r="AF49" s="21">
        <f t="shared" si="6"/>
        <v>38.827490552770428</v>
      </c>
      <c r="AG49" s="21">
        <f t="shared" si="7"/>
        <v>204.87000020487</v>
      </c>
      <c r="AH49" s="21">
        <f t="shared" si="8"/>
        <v>-0.40361039102542007</v>
      </c>
      <c r="AI49" s="21">
        <f t="shared" si="9"/>
        <v>0.18952257798980046</v>
      </c>
    </row>
    <row r="50" spans="1:35" x14ac:dyDescent="0.3">
      <c r="A50" s="21">
        <v>1.5</v>
      </c>
      <c r="B50" s="21" t="s">
        <v>83</v>
      </c>
      <c r="C50" s="21">
        <v>0</v>
      </c>
      <c r="D50" s="21">
        <v>1329.9225509972025</v>
      </c>
      <c r="E50" s="21">
        <v>15739.799469999947</v>
      </c>
      <c r="F50" s="21">
        <v>1329.9225486373921</v>
      </c>
      <c r="G50" s="21">
        <v>392.01892750000007</v>
      </c>
      <c r="H50" s="21">
        <v>1002.1211894999993</v>
      </c>
      <c r="I50" s="21">
        <v>392.0189230999996</v>
      </c>
      <c r="J50" s="21">
        <v>1360.4877086151312</v>
      </c>
      <c r="K50" s="21">
        <v>378.19547870824903</v>
      </c>
      <c r="L50" s="21" t="s">
        <v>23</v>
      </c>
      <c r="M50" s="21" t="s">
        <v>84</v>
      </c>
      <c r="N50" s="21" t="s">
        <v>25</v>
      </c>
      <c r="O50" s="21" t="s">
        <v>26</v>
      </c>
      <c r="P50" s="21">
        <v>-30.565159977739086</v>
      </c>
      <c r="Q50" s="21">
        <v>13.82344439175057</v>
      </c>
      <c r="R50" s="21">
        <v>109.91200000000001</v>
      </c>
      <c r="S50" s="21">
        <v>-0.2780875607553232</v>
      </c>
      <c r="T50" s="21">
        <v>0.12576829092137864</v>
      </c>
      <c r="U50" s="21">
        <f>VLOOKUP(L50&amp;M50&amp;"v03",'DEER Thermostat Weights'!$F$23:$K$358,MATCH(O50,'DEER Thermostat Weights'!$F$20:$K$20,0),0)</f>
        <v>2.0038312999999999E-2</v>
      </c>
      <c r="V50" s="21">
        <f t="shared" si="0"/>
        <v>-0.61247424252900884</v>
      </c>
      <c r="W50" s="21">
        <f t="shared" si="1"/>
        <v>0.27699850545999249</v>
      </c>
      <c r="X50" s="21">
        <f t="shared" si="2"/>
        <v>2.202451058456</v>
      </c>
      <c r="Y50" s="21">
        <f t="shared" si="3"/>
        <v>-5.5724055838216827E-3</v>
      </c>
      <c r="Z50" s="21">
        <f t="shared" si="4"/>
        <v>2.5201843789576434E-3</v>
      </c>
      <c r="AC50" s="21" t="s">
        <v>208</v>
      </c>
      <c r="AD50" s="21" t="s">
        <v>108</v>
      </c>
      <c r="AE50" s="21">
        <f t="shared" si="5"/>
        <v>-109.34724275445544</v>
      </c>
      <c r="AF50" s="21">
        <f t="shared" si="6"/>
        <v>53.083686445114338</v>
      </c>
      <c r="AG50" s="21">
        <f t="shared" si="7"/>
        <v>296.14299999999997</v>
      </c>
      <c r="AH50" s="21">
        <f t="shared" si="8"/>
        <v>-0.36923797879556652</v>
      </c>
      <c r="AI50" s="21">
        <f t="shared" si="9"/>
        <v>0.17925018131481871</v>
      </c>
    </row>
    <row r="51" spans="1:35" x14ac:dyDescent="0.3">
      <c r="A51" s="21">
        <v>1.5</v>
      </c>
      <c r="B51" s="21" t="s">
        <v>85</v>
      </c>
      <c r="C51" s="21">
        <v>0</v>
      </c>
      <c r="D51" s="21">
        <v>1054.7969285660047</v>
      </c>
      <c r="E51" s="21">
        <v>14320.170559999979</v>
      </c>
      <c r="F51" s="21">
        <v>1054.7968829060997</v>
      </c>
      <c r="G51" s="21">
        <v>509.68398339999987</v>
      </c>
      <c r="H51" s="21">
        <v>1116.974198300001</v>
      </c>
      <c r="I51" s="21">
        <v>509.68396789999991</v>
      </c>
      <c r="J51" s="21">
        <v>1093.9243697675902</v>
      </c>
      <c r="K51" s="21">
        <v>492.20576373307659</v>
      </c>
      <c r="L51" s="21" t="s">
        <v>23</v>
      </c>
      <c r="M51" s="21" t="s">
        <v>84</v>
      </c>
      <c r="N51" s="21" t="s">
        <v>25</v>
      </c>
      <c r="O51" s="21" t="s">
        <v>28</v>
      </c>
      <c r="P51" s="21">
        <v>-39.127486861490524</v>
      </c>
      <c r="Q51" s="21">
        <v>17.478204166923319</v>
      </c>
      <c r="R51" s="21">
        <v>109.91200000000001</v>
      </c>
      <c r="S51" s="21">
        <v>-0.35598921738746014</v>
      </c>
      <c r="T51" s="21">
        <v>0.15901998113875937</v>
      </c>
      <c r="U51" s="21">
        <f>VLOOKUP(L51&amp;M51&amp;"v03",'DEER Thermostat Weights'!$F$23:$K$358,MATCH(O51,'DEER Thermostat Weights'!$F$20:$K$20,0),0)</f>
        <v>7.5735765999999996E-2</v>
      </c>
      <c r="V51" s="21">
        <f t="shared" si="0"/>
        <v>-2.9633501891099208</v>
      </c>
      <c r="W51" s="21">
        <f t="shared" si="1"/>
        <v>1.3237251808863293</v>
      </c>
      <c r="X51" s="21">
        <f t="shared" si="2"/>
        <v>8.3242695125920001</v>
      </c>
      <c r="Y51" s="21">
        <f t="shared" si="3"/>
        <v>-2.6961116066579811E-2</v>
      </c>
      <c r="Z51" s="21">
        <f t="shared" si="4"/>
        <v>1.2043500080849492E-2</v>
      </c>
      <c r="AC51" s="21" t="s">
        <v>208</v>
      </c>
      <c r="AD51" s="21" t="s">
        <v>114</v>
      </c>
      <c r="AE51" s="21">
        <f t="shared" si="5"/>
        <v>-35.257734055802217</v>
      </c>
      <c r="AF51" s="21">
        <f t="shared" si="6"/>
        <v>20.165635009509899</v>
      </c>
      <c r="AG51" s="21">
        <f t="shared" si="7"/>
        <v>317.75400000000002</v>
      </c>
      <c r="AH51" s="21">
        <f t="shared" si="8"/>
        <v>-0.11095921390699162</v>
      </c>
      <c r="AI51" s="21">
        <f t="shared" si="9"/>
        <v>6.3463040621077618E-2</v>
      </c>
    </row>
    <row r="52" spans="1:35" x14ac:dyDescent="0.3">
      <c r="A52" s="21">
        <v>1.5</v>
      </c>
      <c r="B52" s="21" t="s">
        <v>86</v>
      </c>
      <c r="C52" s="21">
        <v>0</v>
      </c>
      <c r="D52" s="21">
        <v>993.6002886098006</v>
      </c>
      <c r="E52" s="21">
        <v>14301.760851000026</v>
      </c>
      <c r="F52" s="21">
        <v>993.60029923135028</v>
      </c>
      <c r="G52" s="21">
        <v>384.34694039999999</v>
      </c>
      <c r="H52" s="21">
        <v>992.50182359999656</v>
      </c>
      <c r="I52" s="21">
        <v>384.34695449999958</v>
      </c>
      <c r="J52" s="21">
        <v>1022.3613348098269</v>
      </c>
      <c r="K52" s="21">
        <v>371.10890637953827</v>
      </c>
      <c r="L52" s="21" t="s">
        <v>23</v>
      </c>
      <c r="M52" s="21" t="s">
        <v>84</v>
      </c>
      <c r="N52" s="21" t="s">
        <v>25</v>
      </c>
      <c r="O52" s="21" t="s">
        <v>30</v>
      </c>
      <c r="P52" s="21">
        <v>-28.761035578476594</v>
      </c>
      <c r="Q52" s="21">
        <v>13.238048120461315</v>
      </c>
      <c r="R52" s="21">
        <v>109.91200000000001</v>
      </c>
      <c r="S52" s="21">
        <v>-0.26167329844308712</v>
      </c>
      <c r="T52" s="21">
        <v>0.12044224580083443</v>
      </c>
      <c r="U52" s="21">
        <f>VLOOKUP(L52&amp;M52&amp;"v03",'DEER Thermostat Weights'!$F$23:$K$358,MATCH(O52,'DEER Thermostat Weights'!$F$20:$K$20,0),0)</f>
        <v>0.298272749</v>
      </c>
      <c r="V52" s="21">
        <f t="shared" si="0"/>
        <v>-8.5786331460790191</v>
      </c>
      <c r="W52" s="21">
        <f t="shared" si="1"/>
        <v>3.9485490042842795</v>
      </c>
      <c r="X52" s="21">
        <f t="shared" si="2"/>
        <v>32.783754388087999</v>
      </c>
      <c r="Y52" s="21">
        <f t="shared" si="3"/>
        <v>-7.8050014066517015E-2</v>
      </c>
      <c r="Z52" s="21">
        <f t="shared" si="4"/>
        <v>3.592463975074859E-2</v>
      </c>
      <c r="AC52" s="21" t="s">
        <v>208</v>
      </c>
      <c r="AD52" s="21" t="s">
        <v>120</v>
      </c>
      <c r="AE52" s="21">
        <f t="shared" si="5"/>
        <v>-98.367522774424003</v>
      </c>
      <c r="AF52" s="21">
        <f t="shared" si="6"/>
        <v>44.420190103452711</v>
      </c>
      <c r="AG52" s="21">
        <f t="shared" si="7"/>
        <v>238.47399999999999</v>
      </c>
      <c r="AH52" s="21">
        <f t="shared" si="8"/>
        <v>-0.41248741067967165</v>
      </c>
      <c r="AI52" s="21">
        <f t="shared" si="9"/>
        <v>0.18626848253248873</v>
      </c>
    </row>
    <row r="53" spans="1:35" x14ac:dyDescent="0.3">
      <c r="A53" s="21">
        <v>1.5</v>
      </c>
      <c r="B53" s="21" t="s">
        <v>87</v>
      </c>
      <c r="C53" s="21">
        <v>0</v>
      </c>
      <c r="D53" s="21">
        <v>985.53735720919974</v>
      </c>
      <c r="E53" s="21">
        <v>13932.773112999997</v>
      </c>
      <c r="F53" s="21">
        <v>985.53738755682991</v>
      </c>
      <c r="G53" s="21">
        <v>479.07942690000044</v>
      </c>
      <c r="H53" s="21">
        <v>1085.4447367000012</v>
      </c>
      <c r="I53" s="21">
        <v>479.07936699999982</v>
      </c>
      <c r="J53" s="21">
        <v>1023.4834577981485</v>
      </c>
      <c r="K53" s="21">
        <v>462.4629192824313</v>
      </c>
      <c r="L53" s="21" t="s">
        <v>23</v>
      </c>
      <c r="M53" s="21" t="s">
        <v>84</v>
      </c>
      <c r="N53" s="21" t="s">
        <v>25</v>
      </c>
      <c r="O53" s="21" t="s">
        <v>32</v>
      </c>
      <c r="P53" s="21">
        <v>-37.94607024131858</v>
      </c>
      <c r="Q53" s="21">
        <v>16.616447717568519</v>
      </c>
      <c r="R53" s="21">
        <v>109.91200000000001</v>
      </c>
      <c r="S53" s="21">
        <v>-0.34524046729491392</v>
      </c>
      <c r="T53" s="21">
        <v>0.15117955926166859</v>
      </c>
      <c r="U53" s="21">
        <f>VLOOKUP(L53&amp;M53&amp;"v03",'DEER Thermostat Weights'!$F$23:$K$358,MATCH(O53,'DEER Thermostat Weights'!$F$20:$K$20,0),0)</f>
        <v>8.6093583000000001E-2</v>
      </c>
      <c r="V53" s="21">
        <f t="shared" si="0"/>
        <v>-3.2669131478447913</v>
      </c>
      <c r="W53" s="21">
        <f t="shared" si="1"/>
        <v>1.4305695207376459</v>
      </c>
      <c r="X53" s="21">
        <f t="shared" si="2"/>
        <v>9.4627178946960004</v>
      </c>
      <c r="Y53" s="21">
        <f t="shared" si="3"/>
        <v>-2.9722988826013458E-2</v>
      </c>
      <c r="Z53" s="21">
        <f t="shared" si="4"/>
        <v>1.3015589933197885E-2</v>
      </c>
    </row>
    <row r="54" spans="1:35" x14ac:dyDescent="0.3">
      <c r="A54" s="21">
        <v>1.5</v>
      </c>
      <c r="B54" s="21" t="s">
        <v>88</v>
      </c>
      <c r="C54" s="21">
        <v>0</v>
      </c>
      <c r="D54" s="21">
        <v>573.71538029389887</v>
      </c>
      <c r="E54" s="21">
        <v>12511.946337000003</v>
      </c>
      <c r="F54" s="21">
        <v>573.71538092959952</v>
      </c>
      <c r="G54" s="21">
        <v>227.9478752</v>
      </c>
      <c r="H54" s="21">
        <v>834.97587930000452</v>
      </c>
      <c r="I54" s="21">
        <v>227.94785659999974</v>
      </c>
      <c r="J54" s="21">
        <v>589.7883823147522</v>
      </c>
      <c r="K54" s="21">
        <v>220.09548739273768</v>
      </c>
      <c r="L54" s="21" t="s">
        <v>23</v>
      </c>
      <c r="M54" s="21" t="s">
        <v>84</v>
      </c>
      <c r="N54" s="21" t="s">
        <v>25</v>
      </c>
      <c r="O54" s="21" t="s">
        <v>34</v>
      </c>
      <c r="P54" s="21">
        <v>-16.073001385152679</v>
      </c>
      <c r="Q54" s="21">
        <v>7.8523692072620577</v>
      </c>
      <c r="R54" s="21">
        <v>109.91200000000001</v>
      </c>
      <c r="S54" s="21">
        <v>-0.14623518255652412</v>
      </c>
      <c r="T54" s="21">
        <v>7.144232847425265E-2</v>
      </c>
      <c r="U54" s="21">
        <f>VLOOKUP(L54&amp;M54&amp;"v03",'DEER Thermostat Weights'!$F$23:$K$358,MATCH(O54,'DEER Thermostat Weights'!$F$20:$K$20,0),0)</f>
        <v>0.51985959000000004</v>
      </c>
      <c r="V54" s="21">
        <f t="shared" si="0"/>
        <v>-8.3557039101549044</v>
      </c>
      <c r="W54" s="21">
        <f t="shared" si="1"/>
        <v>4.0821294366158787</v>
      </c>
      <c r="X54" s="21">
        <f t="shared" si="2"/>
        <v>57.138807256080007</v>
      </c>
      <c r="Y54" s="21">
        <f t="shared" si="3"/>
        <v>-7.6021762047409791E-2</v>
      </c>
      <c r="Z54" s="21">
        <f t="shared" si="4"/>
        <v>3.713997958927031E-2</v>
      </c>
    </row>
    <row r="55" spans="1:35" x14ac:dyDescent="0.3">
      <c r="A55" s="21">
        <v>1.5</v>
      </c>
      <c r="B55" s="21" t="s">
        <v>89</v>
      </c>
      <c r="C55" s="21">
        <v>0</v>
      </c>
      <c r="D55" s="21">
        <v>1220.9572856825962</v>
      </c>
      <c r="E55" s="21">
        <v>15281.69762900006</v>
      </c>
      <c r="F55" s="21">
        <v>1220.9572554949987</v>
      </c>
      <c r="G55" s="21">
        <v>552.7282060000008</v>
      </c>
      <c r="H55" s="21">
        <v>1167.9252963999982</v>
      </c>
      <c r="I55" s="21">
        <v>552.7281859999996</v>
      </c>
      <c r="J55" s="21">
        <v>1264.8378210207557</v>
      </c>
      <c r="K55" s="21">
        <v>533.90634537044252</v>
      </c>
      <c r="L55" s="21" t="s">
        <v>23</v>
      </c>
      <c r="M55" s="21" t="s">
        <v>90</v>
      </c>
      <c r="N55" s="21" t="s">
        <v>25</v>
      </c>
      <c r="O55" s="21" t="s">
        <v>26</v>
      </c>
      <c r="P55" s="21">
        <v>-43.880565525756992</v>
      </c>
      <c r="Q55" s="21">
        <v>18.821840629557073</v>
      </c>
      <c r="R55" s="21">
        <v>109.91200000000001</v>
      </c>
      <c r="S55" s="21">
        <v>-0.39923361894749426</v>
      </c>
      <c r="T55" s="21">
        <v>0.17124463779712018</v>
      </c>
      <c r="U55" s="21">
        <f>VLOOKUP(L55&amp;M55&amp;"v03",'DEER Thermostat Weights'!$F$23:$K$358,MATCH(O55,'DEER Thermostat Weights'!$F$20:$K$20,0),0)</f>
        <v>0.15030861200000001</v>
      </c>
      <c r="V55" s="21">
        <f t="shared" si="0"/>
        <v>-6.5956268979515844</v>
      </c>
      <c r="W55" s="21">
        <f t="shared" si="1"/>
        <v>2.8290847403139301</v>
      </c>
      <c r="X55" s="21">
        <f t="shared" si="2"/>
        <v>16.520720162144002</v>
      </c>
      <c r="Y55" s="21">
        <f t="shared" si="3"/>
        <v>-6.0008251127734766E-2</v>
      </c>
      <c r="Z55" s="21">
        <f t="shared" si="4"/>
        <v>2.5739543819727873E-2</v>
      </c>
      <c r="AE55" s="4"/>
    </row>
    <row r="56" spans="1:35" x14ac:dyDescent="0.3">
      <c r="A56" s="21">
        <v>1.5</v>
      </c>
      <c r="B56" s="21" t="s">
        <v>91</v>
      </c>
      <c r="C56" s="21">
        <v>0</v>
      </c>
      <c r="D56" s="21">
        <v>1494.052614107502</v>
      </c>
      <c r="E56" s="21">
        <v>16592.221572999995</v>
      </c>
      <c r="F56" s="21">
        <v>1494.0526232701991</v>
      </c>
      <c r="G56" s="21">
        <v>641.01748080000016</v>
      </c>
      <c r="H56" s="21">
        <v>1257.2817499000025</v>
      </c>
      <c r="I56" s="21">
        <v>641.0174662000004</v>
      </c>
      <c r="J56" s="21">
        <v>1548.5798170659086</v>
      </c>
      <c r="K56" s="21">
        <v>619.1621029648893</v>
      </c>
      <c r="L56" s="21" t="s">
        <v>23</v>
      </c>
      <c r="M56" s="21" t="s">
        <v>90</v>
      </c>
      <c r="N56" s="21" t="s">
        <v>25</v>
      </c>
      <c r="O56" s="21" t="s">
        <v>28</v>
      </c>
      <c r="P56" s="21">
        <v>-54.527193795709536</v>
      </c>
      <c r="Q56" s="21">
        <v>21.855363235111099</v>
      </c>
      <c r="R56" s="21">
        <v>109.91200000000001</v>
      </c>
      <c r="S56" s="21">
        <v>-0.49609864069173093</v>
      </c>
      <c r="T56" s="21">
        <v>0.19884419567573239</v>
      </c>
      <c r="U56" s="21">
        <f>VLOOKUP(L56&amp;M56&amp;"v03",'DEER Thermostat Weights'!$F$23:$K$358,MATCH(O56,'DEER Thermostat Weights'!$F$20:$K$20,0),0)</f>
        <v>0.20300357199999999</v>
      </c>
      <c r="V56" s="21">
        <f t="shared" si="0"/>
        <v>-11.069215111665274</v>
      </c>
      <c r="W56" s="21">
        <f t="shared" si="1"/>
        <v>4.4367168040850284</v>
      </c>
      <c r="X56" s="21">
        <f t="shared" si="2"/>
        <v>22.312528605663999</v>
      </c>
      <c r="Y56" s="21">
        <f t="shared" si="3"/>
        <v>-0.10070979612476592</v>
      </c>
      <c r="Z56" s="21">
        <f t="shared" si="4"/>
        <v>4.0366081993640626E-2</v>
      </c>
      <c r="AE56" s="4"/>
    </row>
    <row r="57" spans="1:35" x14ac:dyDescent="0.3">
      <c r="A57" s="21">
        <v>1.5</v>
      </c>
      <c r="B57" s="21" t="s">
        <v>92</v>
      </c>
      <c r="C57" s="21">
        <v>0</v>
      </c>
      <c r="D57" s="21">
        <v>1209.7945467867016</v>
      </c>
      <c r="E57" s="21">
        <v>14991.124107000012</v>
      </c>
      <c r="F57" s="21">
        <v>1209.7945797056968</v>
      </c>
      <c r="G57" s="21">
        <v>677.30026980000002</v>
      </c>
      <c r="H57" s="21">
        <v>1291.3040912999975</v>
      </c>
      <c r="I57" s="21">
        <v>677.30026849999979</v>
      </c>
      <c r="J57" s="21">
        <v>1265.6102111172142</v>
      </c>
      <c r="K57" s="21">
        <v>654.47835437927756</v>
      </c>
      <c r="L57" s="21" t="s">
        <v>23</v>
      </c>
      <c r="M57" s="21" t="s">
        <v>90</v>
      </c>
      <c r="N57" s="21" t="s">
        <v>25</v>
      </c>
      <c r="O57" s="21" t="s">
        <v>30</v>
      </c>
      <c r="P57" s="21">
        <v>-55.815631411517415</v>
      </c>
      <c r="Q57" s="21">
        <v>22.821914120722226</v>
      </c>
      <c r="R57" s="21">
        <v>109.91200000000001</v>
      </c>
      <c r="S57" s="21">
        <v>-0.50782108788410196</v>
      </c>
      <c r="T57" s="21">
        <v>0.20763805699761834</v>
      </c>
      <c r="U57" s="21">
        <f>VLOOKUP(L57&amp;M57&amp;"v03",'DEER Thermostat Weights'!$F$23:$K$358,MATCH(O57,'DEER Thermostat Weights'!$F$20:$K$20,0),0)</f>
        <v>0.36498331000000001</v>
      </c>
      <c r="V57" s="21">
        <f t="shared" si="0"/>
        <v>-20.371773902315599</v>
      </c>
      <c r="W57" s="21">
        <f t="shared" si="1"/>
        <v>8.3296177563169387</v>
      </c>
      <c r="X57" s="21">
        <f t="shared" si="2"/>
        <v>40.116045568720004</v>
      </c>
      <c r="Y57" s="21">
        <f t="shared" si="3"/>
        <v>-0.18534622154374045</v>
      </c>
      <c r="Z57" s="21">
        <f t="shared" si="4"/>
        <v>7.5784425324959409E-2</v>
      </c>
      <c r="AE57" s="4"/>
    </row>
    <row r="58" spans="1:35" x14ac:dyDescent="0.3">
      <c r="A58" s="21">
        <v>1.5</v>
      </c>
      <c r="B58" s="21" t="s">
        <v>93</v>
      </c>
      <c r="C58" s="21">
        <v>0</v>
      </c>
      <c r="D58" s="21">
        <v>1196.9546274730985</v>
      </c>
      <c r="E58" s="21">
        <v>14760.428512999963</v>
      </c>
      <c r="F58" s="21">
        <v>1196.9546500165393</v>
      </c>
      <c r="G58" s="21">
        <v>732.69682219999981</v>
      </c>
      <c r="H58" s="21">
        <v>1345.9887209000003</v>
      </c>
      <c r="I58" s="21">
        <v>732.69681180000032</v>
      </c>
      <c r="J58" s="21">
        <v>1261.6575661153777</v>
      </c>
      <c r="K58" s="21">
        <v>708.22047337338836</v>
      </c>
      <c r="L58" s="21" t="s">
        <v>23</v>
      </c>
      <c r="M58" s="21" t="s">
        <v>90</v>
      </c>
      <c r="N58" s="21" t="s">
        <v>25</v>
      </c>
      <c r="O58" s="21" t="s">
        <v>32</v>
      </c>
      <c r="P58" s="21">
        <v>-64.702916098838386</v>
      </c>
      <c r="Q58" s="21">
        <v>24.47633842661196</v>
      </c>
      <c r="R58" s="21">
        <v>109.91200000000001</v>
      </c>
      <c r="S58" s="21">
        <v>-0.58867927158852884</v>
      </c>
      <c r="T58" s="21">
        <v>0.22269031977047055</v>
      </c>
      <c r="U58" s="21">
        <f>VLOOKUP(L58&amp;M58&amp;"v03",'DEER Thermostat Weights'!$F$23:$K$358,MATCH(O58,'DEER Thermostat Weights'!$F$20:$K$20,0),0)</f>
        <v>4.9541456999999997E-2</v>
      </c>
      <c r="V58" s="21">
        <f t="shared" si="0"/>
        <v>-3.2054767356852096</v>
      </c>
      <c r="W58" s="21">
        <f t="shared" si="1"/>
        <v>1.2125934676794441</v>
      </c>
      <c r="X58" s="21">
        <f t="shared" si="2"/>
        <v>5.4452006217840001</v>
      </c>
      <c r="Y58" s="21">
        <f t="shared" si="3"/>
        <v>-2.9164028820194421E-2</v>
      </c>
      <c r="Z58" s="21">
        <f t="shared" si="4"/>
        <v>1.1032402901225015E-2</v>
      </c>
      <c r="AE58" s="4"/>
    </row>
    <row r="59" spans="1:35" x14ac:dyDescent="0.3">
      <c r="A59" s="21">
        <v>1.5</v>
      </c>
      <c r="B59" s="21" t="s">
        <v>94</v>
      </c>
      <c r="C59" s="21">
        <v>0</v>
      </c>
      <c r="D59" s="21">
        <v>752.08132750009941</v>
      </c>
      <c r="E59" s="21">
        <v>13659.32183500003</v>
      </c>
      <c r="F59" s="21">
        <v>752.08130848870042</v>
      </c>
      <c r="G59" s="21">
        <v>251.05095659999986</v>
      </c>
      <c r="H59" s="21">
        <v>866.94517490000339</v>
      </c>
      <c r="I59" s="21">
        <v>251.05094869999994</v>
      </c>
      <c r="J59" s="21">
        <v>770.17403209611814</v>
      </c>
      <c r="K59" s="21">
        <v>242.30639254831604</v>
      </c>
      <c r="L59" s="21" t="s">
        <v>23</v>
      </c>
      <c r="M59" s="21" t="s">
        <v>90</v>
      </c>
      <c r="N59" s="21" t="s">
        <v>25</v>
      </c>
      <c r="O59" s="21" t="s">
        <v>34</v>
      </c>
      <c r="P59" s="21">
        <v>-18.092723607417724</v>
      </c>
      <c r="Q59" s="21">
        <v>8.744556151683895</v>
      </c>
      <c r="R59" s="21">
        <v>109.91200000000001</v>
      </c>
      <c r="S59" s="21">
        <v>-0.16461099431743326</v>
      </c>
      <c r="T59" s="21">
        <v>7.9559612705472516E-2</v>
      </c>
      <c r="U59" s="21">
        <f>VLOOKUP(L59&amp;M59&amp;"v03",'DEER Thermostat Weights'!$F$23:$K$358,MATCH(O59,'DEER Thermostat Weights'!$F$20:$K$20,0),0)</f>
        <v>0.23216305000000001</v>
      </c>
      <c r="V59" s="21">
        <f t="shared" si="0"/>
        <v>-4.2004618955051019</v>
      </c>
      <c r="W59" s="21">
        <f t="shared" si="1"/>
        <v>2.0301628270711958</v>
      </c>
      <c r="X59" s="21">
        <f t="shared" si="2"/>
        <v>25.517505151600002</v>
      </c>
      <c r="Y59" s="21">
        <f t="shared" si="3"/>
        <v>-3.8216590504267976E-2</v>
      </c>
      <c r="Z59" s="21">
        <f t="shared" si="4"/>
        <v>1.8470802342521252E-2</v>
      </c>
      <c r="AE59" s="4"/>
    </row>
    <row r="60" spans="1:35" x14ac:dyDescent="0.3">
      <c r="A60" s="21">
        <v>1.5</v>
      </c>
      <c r="B60" s="21" t="s">
        <v>95</v>
      </c>
      <c r="C60" s="21">
        <v>0</v>
      </c>
      <c r="D60" s="21">
        <v>1240.6536592526963</v>
      </c>
      <c r="E60" s="21">
        <v>14824.042238999971</v>
      </c>
      <c r="F60" s="21">
        <v>1240.6536196262027</v>
      </c>
      <c r="G60" s="21">
        <v>588.87295099999869</v>
      </c>
      <c r="H60" s="21">
        <v>1219.0089569999991</v>
      </c>
      <c r="I60" s="21">
        <v>588.8729360000001</v>
      </c>
      <c r="J60" s="21">
        <v>1284.7729710283211</v>
      </c>
      <c r="K60" s="21">
        <v>569.59964195450107</v>
      </c>
      <c r="L60" s="21" t="s">
        <v>23</v>
      </c>
      <c r="M60" s="21" t="s">
        <v>96</v>
      </c>
      <c r="N60" s="21" t="s">
        <v>25</v>
      </c>
      <c r="O60" s="21" t="s">
        <v>26</v>
      </c>
      <c r="P60" s="21">
        <v>-44.119351402118355</v>
      </c>
      <c r="Q60" s="21">
        <v>19.273294045499028</v>
      </c>
      <c r="R60" s="21">
        <v>109.91200000000001</v>
      </c>
      <c r="S60" s="21">
        <v>-0.40140613765665578</v>
      </c>
      <c r="T60" s="21">
        <v>0.17535204568654039</v>
      </c>
      <c r="U60" s="21">
        <f>VLOOKUP(L60&amp;M60&amp;"v03",'DEER Thermostat Weights'!$F$23:$K$358,MATCH(O60,'DEER Thermostat Weights'!$F$20:$K$20,0),0)</f>
        <v>9.4273419999999997E-2</v>
      </c>
      <c r="V60" s="21">
        <f t="shared" si="0"/>
        <v>-4.1592821448594925</v>
      </c>
      <c r="W60" s="21">
        <f t="shared" si="1"/>
        <v>1.8169593443348289</v>
      </c>
      <c r="X60" s="21">
        <f t="shared" si="2"/>
        <v>10.36178013904</v>
      </c>
      <c r="Y60" s="21">
        <f t="shared" si="3"/>
        <v>-3.7841929405883726E-2</v>
      </c>
      <c r="Z60" s="21">
        <f t="shared" si="4"/>
        <v>1.653103705086641E-2</v>
      </c>
      <c r="AE60" s="4"/>
    </row>
    <row r="61" spans="1:35" x14ac:dyDescent="0.3">
      <c r="A61" s="21">
        <v>1.5</v>
      </c>
      <c r="B61" s="21" t="s">
        <v>97</v>
      </c>
      <c r="C61" s="21">
        <v>0</v>
      </c>
      <c r="D61" s="21">
        <v>1191.3650229297978</v>
      </c>
      <c r="E61" s="21">
        <v>14446.285564000009</v>
      </c>
      <c r="F61" s="21">
        <v>1191.3650336792998</v>
      </c>
      <c r="G61" s="21">
        <v>670.66035169999896</v>
      </c>
      <c r="H61" s="21">
        <v>1299.2167046000011</v>
      </c>
      <c r="I61" s="21">
        <v>670.6603903999993</v>
      </c>
      <c r="J61" s="21">
        <v>1242.8406428807989</v>
      </c>
      <c r="K61" s="21">
        <v>648.53699728581535</v>
      </c>
      <c r="L61" s="21" t="s">
        <v>23</v>
      </c>
      <c r="M61" s="21" t="s">
        <v>96</v>
      </c>
      <c r="N61" s="21" t="s">
        <v>25</v>
      </c>
      <c r="O61" s="21" t="s">
        <v>28</v>
      </c>
      <c r="P61" s="21">
        <v>-51.475609201499083</v>
      </c>
      <c r="Q61" s="21">
        <v>22.123393114183955</v>
      </c>
      <c r="R61" s="21">
        <v>109.91200000000001</v>
      </c>
      <c r="S61" s="21">
        <v>-0.46833475145115255</v>
      </c>
      <c r="T61" s="21">
        <v>0.20128278180893763</v>
      </c>
      <c r="U61" s="21">
        <f>VLOOKUP(L61&amp;M61&amp;"v03",'DEER Thermostat Weights'!$F$23:$K$358,MATCH(O61,'DEER Thermostat Weights'!$F$20:$K$20,0),0)</f>
        <v>0.02</v>
      </c>
      <c r="V61" s="21">
        <f t="shared" si="0"/>
        <v>-1.0295121840299817</v>
      </c>
      <c r="W61" s="21">
        <f t="shared" si="1"/>
        <v>0.44246786228367913</v>
      </c>
      <c r="X61" s="21">
        <f t="shared" si="2"/>
        <v>2.1982400000000002</v>
      </c>
      <c r="Y61" s="21">
        <f t="shared" si="3"/>
        <v>-9.3666950290230509E-3</v>
      </c>
      <c r="Z61" s="21">
        <f t="shared" si="4"/>
        <v>4.0256556361787524E-3</v>
      </c>
      <c r="AE61" s="4"/>
    </row>
    <row r="62" spans="1:35" x14ac:dyDescent="0.3">
      <c r="A62" s="21">
        <v>1.5</v>
      </c>
      <c r="B62" s="21" t="s">
        <v>98</v>
      </c>
      <c r="C62" s="21">
        <v>0</v>
      </c>
      <c r="D62" s="21">
        <v>984.80796000639884</v>
      </c>
      <c r="E62" s="21">
        <v>13575.299034999924</v>
      </c>
      <c r="F62" s="21">
        <v>984.80792729042207</v>
      </c>
      <c r="G62" s="21">
        <v>608.86195739999857</v>
      </c>
      <c r="H62" s="21">
        <v>1236.6856347999972</v>
      </c>
      <c r="I62" s="21">
        <v>608.86196559999985</v>
      </c>
      <c r="J62" s="21">
        <v>1034.7422713646019</v>
      </c>
      <c r="K62" s="21">
        <v>588.13400323030805</v>
      </c>
      <c r="L62" s="21" t="s">
        <v>23</v>
      </c>
      <c r="M62" s="21" t="s">
        <v>96</v>
      </c>
      <c r="N62" s="21" t="s">
        <v>25</v>
      </c>
      <c r="O62" s="21" t="s">
        <v>30</v>
      </c>
      <c r="P62" s="21">
        <v>-49.934344074179876</v>
      </c>
      <c r="Q62" s="21">
        <v>20.727962369691795</v>
      </c>
      <c r="R62" s="21">
        <v>109.91200000000001</v>
      </c>
      <c r="S62" s="21">
        <v>-0.4543120321182389</v>
      </c>
      <c r="T62" s="21">
        <v>0.18858689105549706</v>
      </c>
      <c r="U62" s="21">
        <f>VLOOKUP(L62&amp;M62&amp;"v03",'DEER Thermostat Weights'!$F$23:$K$358,MATCH(O62,'DEER Thermostat Weights'!$F$20:$K$20,0),0)</f>
        <v>0.34160589899999999</v>
      </c>
      <c r="V62" s="21">
        <f t="shared" si="0"/>
        <v>-17.057866498435537</v>
      </c>
      <c r="W62" s="21">
        <f t="shared" si="1"/>
        <v>7.0807942197367355</v>
      </c>
      <c r="X62" s="21">
        <f t="shared" si="2"/>
        <v>37.546587570888001</v>
      </c>
      <c r="Y62" s="21">
        <f t="shared" si="3"/>
        <v>-0.15519567015826788</v>
      </c>
      <c r="Z62" s="21">
        <f t="shared" si="4"/>
        <v>6.4422394458628129E-2</v>
      </c>
      <c r="AE62" s="4"/>
    </row>
    <row r="63" spans="1:35" x14ac:dyDescent="0.3">
      <c r="A63" s="21">
        <v>1.5</v>
      </c>
      <c r="B63" s="21" t="s">
        <v>99</v>
      </c>
      <c r="C63" s="21">
        <v>0</v>
      </c>
      <c r="D63" s="21">
        <v>750.01121838670144</v>
      </c>
      <c r="E63" s="21">
        <v>13335.764885999988</v>
      </c>
      <c r="F63" s="21">
        <v>750.01122529290035</v>
      </c>
      <c r="G63" s="21">
        <v>223.13892319999994</v>
      </c>
      <c r="H63" s="21">
        <v>853.78552539999794</v>
      </c>
      <c r="I63" s="21">
        <v>223.13890460000016</v>
      </c>
      <c r="J63" s="21">
        <v>764.9423523119101</v>
      </c>
      <c r="K63" s="21">
        <v>215.75370747337087</v>
      </c>
      <c r="L63" s="21" t="s">
        <v>23</v>
      </c>
      <c r="M63" s="21" t="s">
        <v>96</v>
      </c>
      <c r="N63" s="21" t="s">
        <v>25</v>
      </c>
      <c r="O63" s="21" t="s">
        <v>32</v>
      </c>
      <c r="P63" s="21">
        <v>-14.93112701900975</v>
      </c>
      <c r="Q63" s="21">
        <v>7.3851971266292935</v>
      </c>
      <c r="R63" s="21">
        <v>109.91200000000001</v>
      </c>
      <c r="S63" s="21">
        <v>-0.13584619531088279</v>
      </c>
      <c r="T63" s="21">
        <v>6.7191909224009139E-2</v>
      </c>
      <c r="U63" s="21">
        <f>VLOOKUP(L63&amp;M63&amp;"v03",'DEER Thermostat Weights'!$F$23:$K$358,MATCH(O63,'DEER Thermostat Weights'!$F$20:$K$20,0),0)</f>
        <v>0.26517303199999998</v>
      </c>
      <c r="V63" s="21">
        <f t="shared" si="0"/>
        <v>-3.9593322228079368</v>
      </c>
      <c r="W63" s="21">
        <f t="shared" si="1"/>
        <v>1.9583551139859776</v>
      </c>
      <c r="X63" s="21">
        <f t="shared" si="2"/>
        <v>29.145698293183997</v>
      </c>
      <c r="Y63" s="21">
        <f t="shared" si="3"/>
        <v>-3.6022747496250972E-2</v>
      </c>
      <c r="Z63" s="21">
        <f t="shared" si="4"/>
        <v>1.7817482294799267E-2</v>
      </c>
      <c r="AE63" s="4"/>
    </row>
    <row r="64" spans="1:35" x14ac:dyDescent="0.3">
      <c r="A64" s="21">
        <v>1.5</v>
      </c>
      <c r="B64" s="21" t="s">
        <v>100</v>
      </c>
      <c r="C64" s="21">
        <v>0</v>
      </c>
      <c r="D64" s="21">
        <v>851.70048576255022</v>
      </c>
      <c r="E64" s="21">
        <v>13178.026266999972</v>
      </c>
      <c r="F64" s="21">
        <v>851.70043623195056</v>
      </c>
      <c r="G64" s="21">
        <v>461.35724840000029</v>
      </c>
      <c r="H64" s="21">
        <v>1089.592786399995</v>
      </c>
      <c r="I64" s="21">
        <v>461.35723490000032</v>
      </c>
      <c r="J64" s="21">
        <v>885.88336675334642</v>
      </c>
      <c r="K64" s="21">
        <v>445.89345518572196</v>
      </c>
      <c r="L64" s="21" t="s">
        <v>23</v>
      </c>
      <c r="M64" s="21" t="s">
        <v>96</v>
      </c>
      <c r="N64" s="21" t="s">
        <v>25</v>
      </c>
      <c r="O64" s="21" t="s">
        <v>34</v>
      </c>
      <c r="P64" s="21">
        <v>-34.182930521395861</v>
      </c>
      <c r="Q64" s="21">
        <v>15.46377971427836</v>
      </c>
      <c r="R64" s="21">
        <v>109.91200000000001</v>
      </c>
      <c r="S64" s="21">
        <v>-0.31100271600367441</v>
      </c>
      <c r="T64" s="21">
        <v>0.14069236947993266</v>
      </c>
      <c r="U64" s="21">
        <f>VLOOKUP(L64&amp;M64&amp;"v03",'DEER Thermostat Weights'!$F$23:$K$358,MATCH(O64,'DEER Thermostat Weights'!$F$20:$K$20,0),0)</f>
        <v>0.27894764999999999</v>
      </c>
      <c r="V64" s="21">
        <f t="shared" si="0"/>
        <v>-9.5352481390566499</v>
      </c>
      <c r="W64" s="21">
        <f t="shared" si="1"/>
        <v>4.3135850114156193</v>
      </c>
      <c r="X64" s="21">
        <f t="shared" si="2"/>
        <v>30.6596941068</v>
      </c>
      <c r="Y64" s="21">
        <f t="shared" si="3"/>
        <v>-8.6753476772842369E-2</v>
      </c>
      <c r="Z64" s="21">
        <f t="shared" si="4"/>
        <v>3.9245805839358938E-2</v>
      </c>
      <c r="AE64" s="4"/>
    </row>
    <row r="65" spans="1:31" x14ac:dyDescent="0.3">
      <c r="A65" s="21">
        <v>1.5</v>
      </c>
      <c r="B65" s="21" t="s">
        <v>101</v>
      </c>
      <c r="C65" s="21">
        <v>0</v>
      </c>
      <c r="D65" s="21">
        <v>1146.9348429585034</v>
      </c>
      <c r="E65" s="21">
        <v>15071.031921999991</v>
      </c>
      <c r="F65" s="21">
        <v>1146.934851771503</v>
      </c>
      <c r="G65" s="21">
        <v>536.72819909999942</v>
      </c>
      <c r="H65" s="21">
        <v>1142.6502386000025</v>
      </c>
      <c r="I65" s="21">
        <v>536.72820399999978</v>
      </c>
      <c r="J65" s="21">
        <v>1188.2529058558021</v>
      </c>
      <c r="K65" s="21">
        <v>519.05189324309345</v>
      </c>
      <c r="L65" s="21" t="s">
        <v>23</v>
      </c>
      <c r="M65" s="21" t="s">
        <v>102</v>
      </c>
      <c r="N65" s="21" t="s">
        <v>25</v>
      </c>
      <c r="O65" s="21" t="s">
        <v>26</v>
      </c>
      <c r="P65" s="21">
        <v>-41.318054084299092</v>
      </c>
      <c r="Q65" s="21">
        <v>17.676310756906332</v>
      </c>
      <c r="R65" s="21">
        <v>109.91200000000001</v>
      </c>
      <c r="S65" s="21">
        <v>-0.37591940902084475</v>
      </c>
      <c r="T65" s="21">
        <v>0.1608223920673478</v>
      </c>
      <c r="U65" s="21">
        <f>VLOOKUP(L65&amp;M65&amp;"v03",'DEER Thermostat Weights'!$F$23:$K$358,MATCH(O65,'DEER Thermostat Weights'!$F$20:$K$20,0),0)</f>
        <v>6.3817815999999999E-2</v>
      </c>
      <c r="V65" s="21">
        <f t="shared" si="0"/>
        <v>-2.6368279730298481</v>
      </c>
      <c r="W65" s="21">
        <f t="shared" si="1"/>
        <v>1.1280635474430691</v>
      </c>
      <c r="X65" s="21">
        <f t="shared" si="2"/>
        <v>7.0143437921920002</v>
      </c>
      <c r="Y65" s="21">
        <f t="shared" si="3"/>
        <v>-2.3990355675721012E-2</v>
      </c>
      <c r="Z65" s="21">
        <f t="shared" si="4"/>
        <v>1.0263333825633861E-2</v>
      </c>
      <c r="AE65" s="4"/>
    </row>
    <row r="66" spans="1:31" x14ac:dyDescent="0.3">
      <c r="A66" s="21">
        <v>1.5</v>
      </c>
      <c r="B66" s="21" t="s">
        <v>103</v>
      </c>
      <c r="C66" s="21">
        <v>0</v>
      </c>
      <c r="D66" s="21">
        <v>1484.1664597581955</v>
      </c>
      <c r="E66" s="21">
        <v>16766.496836999981</v>
      </c>
      <c r="F66" s="21">
        <v>1484.1664571758984</v>
      </c>
      <c r="G66" s="21">
        <v>567.69651809999959</v>
      </c>
      <c r="H66" s="21">
        <v>1175.5173235999969</v>
      </c>
      <c r="I66" s="21">
        <v>567.69652079999969</v>
      </c>
      <c r="J66" s="21">
        <v>1531.4676728338839</v>
      </c>
      <c r="K66" s="21">
        <v>548.34387480698695</v>
      </c>
      <c r="L66" s="21" t="s">
        <v>23</v>
      </c>
      <c r="M66" s="21" t="s">
        <v>102</v>
      </c>
      <c r="N66" s="21" t="s">
        <v>25</v>
      </c>
      <c r="O66" s="21" t="s">
        <v>28</v>
      </c>
      <c r="P66" s="21">
        <v>-47.301215657985495</v>
      </c>
      <c r="Q66" s="21">
        <v>19.352645993012743</v>
      </c>
      <c r="R66" s="21">
        <v>109.91200000000001</v>
      </c>
      <c r="S66" s="21">
        <v>-0.43035533570479556</v>
      </c>
      <c r="T66" s="21">
        <v>0.17607400459470068</v>
      </c>
      <c r="U66" s="21">
        <f>VLOOKUP(L66&amp;M66&amp;"v03",'DEER Thermostat Weights'!$F$23:$K$358,MATCH(O66,'DEER Thermostat Weights'!$F$20:$K$20,0),0)</f>
        <v>0.02</v>
      </c>
      <c r="V66" s="21">
        <f t="shared" si="0"/>
        <v>-0.94602431315970992</v>
      </c>
      <c r="W66" s="21">
        <f t="shared" si="1"/>
        <v>0.38705291986025486</v>
      </c>
      <c r="X66" s="21">
        <f t="shared" si="2"/>
        <v>2.1982400000000002</v>
      </c>
      <c r="Y66" s="21">
        <f t="shared" si="3"/>
        <v>-8.6071067140959107E-3</v>
      </c>
      <c r="Z66" s="21">
        <f t="shared" si="4"/>
        <v>3.5214800918940137E-3</v>
      </c>
      <c r="AE66" s="4"/>
    </row>
    <row r="67" spans="1:31" x14ac:dyDescent="0.3">
      <c r="A67" s="21">
        <v>1.5</v>
      </c>
      <c r="B67" s="21" t="s">
        <v>104</v>
      </c>
      <c r="C67" s="21">
        <v>0</v>
      </c>
      <c r="D67" s="21">
        <v>1323.5173459161101</v>
      </c>
      <c r="E67" s="21">
        <v>15700.449929000022</v>
      </c>
      <c r="F67" s="21">
        <v>1323.5173461611071</v>
      </c>
      <c r="G67" s="21">
        <v>661.10350479999988</v>
      </c>
      <c r="H67" s="21">
        <v>1266.8621626000011</v>
      </c>
      <c r="I67" s="21">
        <v>661.10349870000016</v>
      </c>
      <c r="J67" s="21">
        <v>1381.8294582328945</v>
      </c>
      <c r="K67" s="21">
        <v>638.66695925324689</v>
      </c>
      <c r="L67" s="21" t="s">
        <v>23</v>
      </c>
      <c r="M67" s="21" t="s">
        <v>102</v>
      </c>
      <c r="N67" s="21" t="s">
        <v>25</v>
      </c>
      <c r="O67" s="21" t="s">
        <v>30</v>
      </c>
      <c r="P67" s="21">
        <v>-58.312112071787396</v>
      </c>
      <c r="Q67" s="21">
        <v>22.436539446753272</v>
      </c>
      <c r="R67" s="21">
        <v>109.91200000000001</v>
      </c>
      <c r="S67" s="21">
        <v>-0.53053453737342049</v>
      </c>
      <c r="T67" s="21">
        <v>0.20413184590175115</v>
      </c>
      <c r="U67" s="21">
        <f>VLOOKUP(L67&amp;M67&amp;"v03",'DEER Thermostat Weights'!$F$23:$K$358,MATCH(O67,'DEER Thermostat Weights'!$F$20:$K$20,0),0)</f>
        <v>0.49538787400000001</v>
      </c>
      <c r="V67" s="21">
        <f t="shared" si="0"/>
        <v>-28.887113227692495</v>
      </c>
      <c r="W67" s="21">
        <f t="shared" si="1"/>
        <v>11.11478957644424</v>
      </c>
      <c r="X67" s="21">
        <f t="shared" si="2"/>
        <v>54.449072007088006</v>
      </c>
      <c r="Y67" s="21">
        <f t="shared" si="3"/>
        <v>-0.26282037655299234</v>
      </c>
      <c r="Z67" s="21">
        <f t="shared" si="4"/>
        <v>0.10112444115696412</v>
      </c>
      <c r="AE67" s="4"/>
    </row>
    <row r="68" spans="1:31" x14ac:dyDescent="0.3">
      <c r="A68" s="21">
        <v>1.5</v>
      </c>
      <c r="B68" s="21" t="s">
        <v>105</v>
      </c>
      <c r="C68" s="21">
        <v>0</v>
      </c>
      <c r="D68" s="21">
        <v>1431.6040216634951</v>
      </c>
      <c r="E68" s="21">
        <v>16073.74842299997</v>
      </c>
      <c r="F68" s="21">
        <v>1431.6040322611943</v>
      </c>
      <c r="G68" s="21">
        <v>746.19182950000152</v>
      </c>
      <c r="H68" s="21">
        <v>1351.8119706000009</v>
      </c>
      <c r="I68" s="21">
        <v>746.19183889999954</v>
      </c>
      <c r="J68" s="21">
        <v>1492.6690840204674</v>
      </c>
      <c r="K68" s="21">
        <v>721.74405165712733</v>
      </c>
      <c r="L68" s="21" t="s">
        <v>23</v>
      </c>
      <c r="M68" s="21" t="s">
        <v>102</v>
      </c>
      <c r="N68" s="21" t="s">
        <v>25</v>
      </c>
      <c r="O68" s="21" t="s">
        <v>32</v>
      </c>
      <c r="P68" s="21">
        <v>-61.065051759273047</v>
      </c>
      <c r="Q68" s="21">
        <v>24.447787242872209</v>
      </c>
      <c r="R68" s="21">
        <v>109.91200000000001</v>
      </c>
      <c r="S68" s="21">
        <v>-0.5555812992145811</v>
      </c>
      <c r="T68" s="21">
        <v>0.22243055574343301</v>
      </c>
      <c r="U68" s="21">
        <f>VLOOKUP(L68&amp;M68&amp;"v03",'DEER Thermostat Weights'!$F$23:$K$358,MATCH(O68,'DEER Thermostat Weights'!$F$20:$K$20,0),0)</f>
        <v>2.0036169999999999E-2</v>
      </c>
      <c r="V68" s="21">
        <f t="shared" si="0"/>
        <v>-1.2235097581075938</v>
      </c>
      <c r="W68" s="21">
        <f t="shared" si="1"/>
        <v>0.48984002132201887</v>
      </c>
      <c r="X68" s="21">
        <f t="shared" si="2"/>
        <v>2.20221551704</v>
      </c>
      <c r="Y68" s="21">
        <f t="shared" si="3"/>
        <v>-1.1131721359884213E-2</v>
      </c>
      <c r="Z68" s="21">
        <f t="shared" si="4"/>
        <v>4.4566564280698997E-3</v>
      </c>
      <c r="AE68" s="4"/>
    </row>
    <row r="69" spans="1:31" x14ac:dyDescent="0.3">
      <c r="A69" s="21">
        <v>1.5</v>
      </c>
      <c r="B69" s="21" t="s">
        <v>106</v>
      </c>
      <c r="C69" s="21">
        <v>0</v>
      </c>
      <c r="D69" s="21">
        <v>1513.9671053404988</v>
      </c>
      <c r="E69" s="21">
        <v>15925.119605000093</v>
      </c>
      <c r="F69" s="21">
        <v>1513.9671287149968</v>
      </c>
      <c r="G69" s="21">
        <v>901.55756109999868</v>
      </c>
      <c r="H69" s="21">
        <v>1505.2322036000053</v>
      </c>
      <c r="I69" s="21">
        <v>901.5575658000007</v>
      </c>
      <c r="J69" s="21">
        <v>1590.1076268683614</v>
      </c>
      <c r="K69" s="21">
        <v>872.08063738424596</v>
      </c>
      <c r="L69" s="21" t="s">
        <v>23</v>
      </c>
      <c r="M69" s="21" t="s">
        <v>102</v>
      </c>
      <c r="N69" s="21" t="s">
        <v>25</v>
      </c>
      <c r="O69" s="21" t="s">
        <v>34</v>
      </c>
      <c r="P69" s="21">
        <v>-76.140498153364661</v>
      </c>
      <c r="Q69" s="21">
        <v>29.476928415754742</v>
      </c>
      <c r="R69" s="21">
        <v>109.91200000000001</v>
      </c>
      <c r="S69" s="21">
        <v>-0.69274053928019375</v>
      </c>
      <c r="T69" s="21">
        <v>0.2681866258075073</v>
      </c>
      <c r="U69" s="21">
        <f>VLOOKUP(L69&amp;M69&amp;"v03",'DEER Thermostat Weights'!$F$23:$K$358,MATCH(O69,'DEER Thermostat Weights'!$F$20:$K$20,0),0)</f>
        <v>0.40075814100000001</v>
      </c>
      <c r="V69" s="21">
        <f t="shared" ref="V69:V132" si="10">P69*$U69</f>
        <v>-30.513924494756356</v>
      </c>
      <c r="W69" s="21">
        <f t="shared" ref="W69:W132" si="11">Q69*$U69</f>
        <v>11.813119034287945</v>
      </c>
      <c r="X69" s="21">
        <f t="shared" ref="X69:X132" si="12">R69*$U69</f>
        <v>44.048128793592007</v>
      </c>
      <c r="Y69" s="21">
        <f t="shared" ref="Y69:Y132" si="13">S69*$U69</f>
        <v>-0.27762141071726792</v>
      </c>
      <c r="Z69" s="21">
        <f t="shared" ref="Z69:Z132" si="14">T69*$U69</f>
        <v>0.10747797359967926</v>
      </c>
      <c r="AE69" s="4"/>
    </row>
    <row r="70" spans="1:31" x14ac:dyDescent="0.3">
      <c r="A70" s="21">
        <v>1.5</v>
      </c>
      <c r="B70" s="21" t="s">
        <v>107</v>
      </c>
      <c r="C70" s="21">
        <v>0</v>
      </c>
      <c r="D70" s="21">
        <v>2070.1982677696028</v>
      </c>
      <c r="E70" s="21">
        <v>19131.722668999941</v>
      </c>
      <c r="F70" s="21">
        <v>2070.1981848504338</v>
      </c>
      <c r="G70" s="21">
        <v>728.01141869999799</v>
      </c>
      <c r="H70" s="21">
        <v>1348.2314113999992</v>
      </c>
      <c r="I70" s="21">
        <v>728.01144920000127</v>
      </c>
      <c r="J70" s="21">
        <v>2133.1650379562025</v>
      </c>
      <c r="K70" s="21">
        <v>705.397267530313</v>
      </c>
      <c r="L70" s="21" t="s">
        <v>23</v>
      </c>
      <c r="M70" s="21" t="s">
        <v>108</v>
      </c>
      <c r="N70" s="21" t="s">
        <v>25</v>
      </c>
      <c r="O70" s="21" t="s">
        <v>26</v>
      </c>
      <c r="P70" s="21">
        <v>-62.966853105768678</v>
      </c>
      <c r="Q70" s="21">
        <v>22.614181669688264</v>
      </c>
      <c r="R70" s="21">
        <v>109.91200000000001</v>
      </c>
      <c r="S70" s="21">
        <v>-0.57288424472094657</v>
      </c>
      <c r="T70" s="21">
        <v>0.20574806817898195</v>
      </c>
      <c r="U70" s="21">
        <f>VLOOKUP(L70&amp;M70&amp;"v03",'DEER Thermostat Weights'!$F$23:$K$358,MATCH(O70,'DEER Thermostat Weights'!$F$20:$K$20,0),0)</f>
        <v>0.75</v>
      </c>
      <c r="V70" s="21">
        <f t="shared" si="10"/>
        <v>-47.225139829326508</v>
      </c>
      <c r="W70" s="21">
        <f t="shared" si="11"/>
        <v>16.960636252266198</v>
      </c>
      <c r="X70" s="21">
        <f t="shared" si="12"/>
        <v>82.433999999999997</v>
      </c>
      <c r="Y70" s="21">
        <f t="shared" si="13"/>
        <v>-0.42966318354070993</v>
      </c>
      <c r="Z70" s="21">
        <f t="shared" si="14"/>
        <v>0.15431105113423646</v>
      </c>
      <c r="AE70" s="4"/>
    </row>
    <row r="71" spans="1:31" x14ac:dyDescent="0.3">
      <c r="A71" s="21">
        <v>1.5</v>
      </c>
      <c r="B71" s="21" t="s">
        <v>109</v>
      </c>
      <c r="C71" s="21">
        <v>0</v>
      </c>
      <c r="D71" s="21">
        <v>1606.9748791164102</v>
      </c>
      <c r="E71" s="21">
        <v>17233.348829999977</v>
      </c>
      <c r="F71" s="21">
        <v>1606.9748996384005</v>
      </c>
      <c r="G71" s="21">
        <v>640.07078169999943</v>
      </c>
      <c r="H71" s="21">
        <v>1259.4236130999936</v>
      </c>
      <c r="I71" s="21">
        <v>640.07078480000018</v>
      </c>
      <c r="J71" s="21">
        <v>1659.260696599438</v>
      </c>
      <c r="K71" s="21">
        <v>619.57494173428734</v>
      </c>
      <c r="L71" s="21" t="s">
        <v>23</v>
      </c>
      <c r="M71" s="21" t="s">
        <v>108</v>
      </c>
      <c r="N71" s="21" t="s">
        <v>25</v>
      </c>
      <c r="O71" s="21" t="s">
        <v>28</v>
      </c>
      <c r="P71" s="21">
        <v>-52.285796961037477</v>
      </c>
      <c r="Q71" s="21">
        <v>20.495843065712847</v>
      </c>
      <c r="R71" s="21">
        <v>109.91200000000001</v>
      </c>
      <c r="S71" s="21">
        <v>-0.47570599171189198</v>
      </c>
      <c r="T71" s="21">
        <v>0.1864750260727932</v>
      </c>
      <c r="U71" s="21">
        <f>VLOOKUP(L71&amp;M71&amp;"v03",'DEER Thermostat Weights'!$F$23:$K$358,MATCH(O71,'DEER Thermostat Weights'!$F$20:$K$20,0),0)</f>
        <v>0.138574168</v>
      </c>
      <c r="V71" s="21">
        <f t="shared" si="10"/>
        <v>-7.2454608120926967</v>
      </c>
      <c r="W71" s="21">
        <f t="shared" si="11"/>
        <v>2.840194400289727</v>
      </c>
      <c r="X71" s="21">
        <f t="shared" si="12"/>
        <v>15.230963953216001</v>
      </c>
      <c r="Y71" s="21">
        <f t="shared" si="13"/>
        <v>-6.5920562014090328E-2</v>
      </c>
      <c r="Z71" s="21">
        <f t="shared" si="14"/>
        <v>2.5840621590815627E-2</v>
      </c>
      <c r="AE71" s="4"/>
    </row>
    <row r="72" spans="1:31" x14ac:dyDescent="0.3">
      <c r="A72" s="21">
        <v>1.5</v>
      </c>
      <c r="B72" s="21" t="s">
        <v>110</v>
      </c>
      <c r="C72" s="21">
        <v>0</v>
      </c>
      <c r="D72" s="21">
        <v>1611.3496496186453</v>
      </c>
      <c r="E72" s="21">
        <v>17055.326868000004</v>
      </c>
      <c r="F72" s="21">
        <v>1611.3495627084508</v>
      </c>
      <c r="G72" s="21">
        <v>733.09796320000123</v>
      </c>
      <c r="H72" s="21">
        <v>1350.9805794999968</v>
      </c>
      <c r="I72" s="21">
        <v>733.09795220000024</v>
      </c>
      <c r="J72" s="21">
        <v>1673.0516815019587</v>
      </c>
      <c r="K72" s="21">
        <v>710.31783471633764</v>
      </c>
      <c r="L72" s="21" t="s">
        <v>23</v>
      </c>
      <c r="M72" s="21" t="s">
        <v>108</v>
      </c>
      <c r="N72" s="21" t="s">
        <v>25</v>
      </c>
      <c r="O72" s="21" t="s">
        <v>30</v>
      </c>
      <c r="P72" s="21">
        <v>-61.702118793507907</v>
      </c>
      <c r="Q72" s="21">
        <v>22.780117483662593</v>
      </c>
      <c r="R72" s="21">
        <v>109.91200000000001</v>
      </c>
      <c r="S72" s="21">
        <v>-0.56137745463195921</v>
      </c>
      <c r="T72" s="21">
        <v>0.2072577833508861</v>
      </c>
      <c r="U72" s="21">
        <f>VLOOKUP(L72&amp;M72&amp;"v03",'DEER Thermostat Weights'!$F$23:$K$358,MATCH(O72,'DEER Thermostat Weights'!$F$20:$K$20,0),0)</f>
        <v>2.0000354000000001E-2</v>
      </c>
      <c r="V72" s="21">
        <f t="shared" si="10"/>
        <v>-1.2340642184202111</v>
      </c>
      <c r="W72" s="21">
        <f t="shared" si="11"/>
        <v>0.45561041383484113</v>
      </c>
      <c r="X72" s="21">
        <f t="shared" si="12"/>
        <v>2.1982789088480001</v>
      </c>
      <c r="Y72" s="21">
        <f t="shared" si="13"/>
        <v>-1.1227747820258125E-2</v>
      </c>
      <c r="Z72" s="21">
        <f t="shared" si="14"/>
        <v>4.1452290362730283E-3</v>
      </c>
      <c r="AE72" s="4"/>
    </row>
    <row r="73" spans="1:31" x14ac:dyDescent="0.3">
      <c r="A73" s="21">
        <v>1.5</v>
      </c>
      <c r="B73" s="21" t="s">
        <v>111</v>
      </c>
      <c r="C73" s="21">
        <v>0</v>
      </c>
      <c r="D73" s="21">
        <v>1085.4092033480035</v>
      </c>
      <c r="E73" s="21">
        <v>15436.659363999986</v>
      </c>
      <c r="F73" s="21">
        <v>1085.4092305266797</v>
      </c>
      <c r="G73" s="21">
        <v>295.75722239999999</v>
      </c>
      <c r="H73" s="21">
        <v>915.26199799999949</v>
      </c>
      <c r="I73" s="21">
        <v>295.75719570000024</v>
      </c>
      <c r="J73" s="21">
        <v>1106.8067468050729</v>
      </c>
      <c r="K73" s="21">
        <v>286.49070654798498</v>
      </c>
      <c r="L73" s="21" t="s">
        <v>23</v>
      </c>
      <c r="M73" s="21" t="s">
        <v>108</v>
      </c>
      <c r="N73" s="21" t="s">
        <v>25</v>
      </c>
      <c r="O73" s="21" t="s">
        <v>32</v>
      </c>
      <c r="P73" s="21">
        <v>-21.397516278393141</v>
      </c>
      <c r="Q73" s="21">
        <v>9.2664891520152537</v>
      </c>
      <c r="R73" s="21">
        <v>109.91200000000001</v>
      </c>
      <c r="S73" s="21">
        <v>-0.19467861815264156</v>
      </c>
      <c r="T73" s="21">
        <v>8.4308257078528764E-2</v>
      </c>
      <c r="U73" s="21">
        <f>VLOOKUP(L73&amp;M73&amp;"v03",'DEER Thermostat Weights'!$F$23:$K$358,MATCH(O73,'DEER Thermostat Weights'!$F$20:$K$20,0),0)</f>
        <v>7.1425478000000001E-2</v>
      </c>
      <c r="V73" s="21">
        <f t="shared" si="10"/>
        <v>-1.5283278281970112</v>
      </c>
      <c r="W73" s="21">
        <f t="shared" si="11"/>
        <v>0.66186341706450413</v>
      </c>
      <c r="X73" s="21">
        <f t="shared" si="12"/>
        <v>7.8505171379360004</v>
      </c>
      <c r="Y73" s="21">
        <f t="shared" si="13"/>
        <v>-1.39050133579319E-2</v>
      </c>
      <c r="Z73" s="21">
        <f t="shared" si="14"/>
        <v>6.0217575611808006E-3</v>
      </c>
      <c r="AE73" s="4"/>
    </row>
    <row r="74" spans="1:31" x14ac:dyDescent="0.3">
      <c r="A74" s="21">
        <v>1.5</v>
      </c>
      <c r="B74" s="21" t="s">
        <v>112</v>
      </c>
      <c r="C74" s="21">
        <v>0</v>
      </c>
      <c r="D74" s="21">
        <v>1301.4575069939035</v>
      </c>
      <c r="E74" s="21">
        <v>15949.457050999999</v>
      </c>
      <c r="F74" s="21">
        <v>1301.4575002069012</v>
      </c>
      <c r="G74" s="21">
        <v>536.47007029999986</v>
      </c>
      <c r="H74" s="21">
        <v>1154.5380956000001</v>
      </c>
      <c r="I74" s="21">
        <v>536.47005309999975</v>
      </c>
      <c r="J74" s="21">
        <v>1345.1801739558814</v>
      </c>
      <c r="K74" s="21">
        <v>519.42644826219691</v>
      </c>
      <c r="L74" s="21" t="s">
        <v>23</v>
      </c>
      <c r="M74" s="21" t="s">
        <v>108</v>
      </c>
      <c r="N74" s="21" t="s">
        <v>25</v>
      </c>
      <c r="O74" s="21" t="s">
        <v>34</v>
      </c>
      <c r="P74" s="21">
        <v>-43.722673748980242</v>
      </c>
      <c r="Q74" s="21">
        <v>17.043604837802832</v>
      </c>
      <c r="R74" s="21">
        <v>109.91200000000001</v>
      </c>
      <c r="S74" s="21">
        <v>-0.39779708993540502</v>
      </c>
      <c r="T74" s="21">
        <v>0.15506591489375893</v>
      </c>
      <c r="U74" s="21">
        <f>VLOOKUP(L74&amp;M74&amp;"v03",'DEER Thermostat Weights'!$F$23:$K$358,MATCH(O74,'DEER Thermostat Weights'!$F$20:$K$20,0),0)</f>
        <v>0.02</v>
      </c>
      <c r="V74" s="21">
        <f t="shared" si="10"/>
        <v>-0.87445347497960491</v>
      </c>
      <c r="W74" s="21">
        <f t="shared" si="11"/>
        <v>0.34087209675605662</v>
      </c>
      <c r="X74" s="21">
        <f t="shared" si="12"/>
        <v>2.1982400000000002</v>
      </c>
      <c r="Y74" s="21">
        <f t="shared" si="13"/>
        <v>-7.9559417987081008E-3</v>
      </c>
      <c r="Z74" s="21">
        <f t="shared" si="14"/>
        <v>3.1013182978751786E-3</v>
      </c>
      <c r="AE74" s="4"/>
    </row>
    <row r="75" spans="1:31" x14ac:dyDescent="0.3">
      <c r="A75" s="21">
        <v>1.5</v>
      </c>
      <c r="B75" s="21" t="s">
        <v>113</v>
      </c>
      <c r="C75" s="21">
        <v>0</v>
      </c>
      <c r="D75" s="21">
        <v>2150.6354313409051</v>
      </c>
      <c r="E75" s="21">
        <v>22911.319591000054</v>
      </c>
      <c r="F75" s="21">
        <v>2150.6353315336019</v>
      </c>
      <c r="G75" s="21">
        <v>311.47776449999998</v>
      </c>
      <c r="H75" s="21">
        <v>853.90349550000315</v>
      </c>
      <c r="I75" s="21">
        <v>311.47778570000003</v>
      </c>
      <c r="J75" s="21">
        <v>2174.5805654422688</v>
      </c>
      <c r="K75" s="21">
        <v>300.87731249298798</v>
      </c>
      <c r="L75" s="21" t="s">
        <v>23</v>
      </c>
      <c r="M75" s="21" t="s">
        <v>114</v>
      </c>
      <c r="N75" s="21" t="s">
        <v>25</v>
      </c>
      <c r="O75" s="21" t="s">
        <v>26</v>
      </c>
      <c r="P75" s="21">
        <v>-23.945233908666978</v>
      </c>
      <c r="Q75" s="21">
        <v>10.600473207012044</v>
      </c>
      <c r="R75" s="21">
        <v>109.91200000000001</v>
      </c>
      <c r="S75" s="21">
        <v>-0.2178582312092126</v>
      </c>
      <c r="T75" s="21">
        <v>9.6445094321020844E-2</v>
      </c>
      <c r="U75" s="21">
        <f>VLOOKUP(L75&amp;M75&amp;"v03",'DEER Thermostat Weights'!$F$23:$K$358,MATCH(O75,'DEER Thermostat Weights'!$F$20:$K$20,0),0)</f>
        <v>2.2568797000000002E-2</v>
      </c>
      <c r="V75" s="21">
        <f t="shared" si="10"/>
        <v>-0.54041512320222163</v>
      </c>
      <c r="W75" s="21">
        <f t="shared" si="11"/>
        <v>0.23923992791299381</v>
      </c>
      <c r="X75" s="21">
        <f t="shared" si="12"/>
        <v>2.4805816158640002</v>
      </c>
      <c r="Y75" s="21">
        <f t="shared" si="13"/>
        <v>-4.9167981949397839E-3</v>
      </c>
      <c r="Z75" s="21">
        <f t="shared" si="14"/>
        <v>2.1766497553769725E-3</v>
      </c>
      <c r="AE75" s="4"/>
    </row>
    <row r="76" spans="1:31" x14ac:dyDescent="0.3">
      <c r="A76" s="21">
        <v>1.5</v>
      </c>
      <c r="B76" s="21" t="s">
        <v>115</v>
      </c>
      <c r="C76" s="21">
        <v>0</v>
      </c>
      <c r="D76" s="21">
        <v>2206.566593909502</v>
      </c>
      <c r="E76" s="21">
        <v>23440.187395999954</v>
      </c>
      <c r="F76" s="21">
        <v>2206.5665794911993</v>
      </c>
      <c r="G76" s="21">
        <v>232.60939390000024</v>
      </c>
      <c r="H76" s="21">
        <v>775.93359299999895</v>
      </c>
      <c r="I76" s="21">
        <v>232.60938100000016</v>
      </c>
      <c r="J76" s="21">
        <v>2223.9557910287544</v>
      </c>
      <c r="K76" s="21">
        <v>224.63857609273643</v>
      </c>
      <c r="L76" s="21" t="s">
        <v>23</v>
      </c>
      <c r="M76" s="21" t="s">
        <v>114</v>
      </c>
      <c r="N76" s="21" t="s">
        <v>25</v>
      </c>
      <c r="O76" s="21" t="s">
        <v>28</v>
      </c>
      <c r="P76" s="21">
        <v>-17.389211537555184</v>
      </c>
      <c r="Q76" s="21">
        <v>7.9708049072637266</v>
      </c>
      <c r="R76" s="21">
        <v>109.91200000000001</v>
      </c>
      <c r="S76" s="21">
        <v>-0.15821030949810014</v>
      </c>
      <c r="T76" s="21">
        <v>7.2519878696263612E-2</v>
      </c>
      <c r="U76" s="21">
        <f>VLOOKUP(L76&amp;M76&amp;"v03",'DEER Thermostat Weights'!$F$23:$K$358,MATCH(O76,'DEER Thermostat Weights'!$F$20:$K$20,0),0)</f>
        <v>1.9999389999999999E-2</v>
      </c>
      <c r="V76" s="21">
        <f t="shared" si="10"/>
        <v>-0.34777362333206574</v>
      </c>
      <c r="W76" s="21">
        <f t="shared" si="11"/>
        <v>0.15941123595428108</v>
      </c>
      <c r="X76" s="21">
        <f t="shared" si="12"/>
        <v>2.1981729536799999</v>
      </c>
      <c r="Y76" s="21">
        <f t="shared" si="13"/>
        <v>-3.1641096816732088E-3</v>
      </c>
      <c r="Z76" s="21">
        <f t="shared" si="14"/>
        <v>1.4503533367992674E-3</v>
      </c>
      <c r="AE76" s="4"/>
    </row>
    <row r="77" spans="1:31" x14ac:dyDescent="0.3">
      <c r="A77" s="21">
        <v>1.5</v>
      </c>
      <c r="B77" s="21" t="s">
        <v>116</v>
      </c>
      <c r="C77" s="21">
        <v>0</v>
      </c>
      <c r="D77" s="21">
        <v>1890.4688379371219</v>
      </c>
      <c r="E77" s="21">
        <v>21471.552539999946</v>
      </c>
      <c r="F77" s="21">
        <v>1890.4689024507265</v>
      </c>
      <c r="G77" s="21">
        <v>297.05820619999992</v>
      </c>
      <c r="H77" s="21">
        <v>837.75083979999727</v>
      </c>
      <c r="I77" s="21">
        <v>297.05821130000044</v>
      </c>
      <c r="J77" s="21">
        <v>1913.1827840739988</v>
      </c>
      <c r="K77" s="21">
        <v>286.99248720374783</v>
      </c>
      <c r="L77" s="21" t="s">
        <v>23</v>
      </c>
      <c r="M77" s="21" t="s">
        <v>114</v>
      </c>
      <c r="N77" s="21" t="s">
        <v>25</v>
      </c>
      <c r="O77" s="21" t="s">
        <v>30</v>
      </c>
      <c r="P77" s="21">
        <v>-22.7138816232723</v>
      </c>
      <c r="Q77" s="21">
        <v>10.065724096252609</v>
      </c>
      <c r="R77" s="21">
        <v>109.91200000000001</v>
      </c>
      <c r="S77" s="21">
        <v>-0.20665515706449067</v>
      </c>
      <c r="T77" s="21">
        <v>9.1579846570461906E-2</v>
      </c>
      <c r="U77" s="21">
        <f>VLOOKUP(L77&amp;M77&amp;"v03",'DEER Thermostat Weights'!$F$23:$K$358,MATCH(O77,'DEER Thermostat Weights'!$F$20:$K$20,0),0)</f>
        <v>0.20004243699999999</v>
      </c>
      <c r="V77" s="21">
        <f t="shared" si="10"/>
        <v>-4.543740233648907</v>
      </c>
      <c r="W77" s="21">
        <f t="shared" si="11"/>
        <v>2.0135719783839945</v>
      </c>
      <c r="X77" s="21">
        <f t="shared" si="12"/>
        <v>21.987064335544002</v>
      </c>
      <c r="Y77" s="21">
        <f t="shared" si="13"/>
        <v>-4.1339801237798478E-2</v>
      </c>
      <c r="Z77" s="21">
        <f t="shared" si="14"/>
        <v>1.831985568804129E-2</v>
      </c>
      <c r="AE77" s="4"/>
    </row>
    <row r="78" spans="1:31" x14ac:dyDescent="0.3">
      <c r="A78" s="21">
        <v>1.5</v>
      </c>
      <c r="B78" s="21" t="s">
        <v>117</v>
      </c>
      <c r="C78" s="21">
        <v>0</v>
      </c>
      <c r="D78" s="21">
        <v>1620.1327361656881</v>
      </c>
      <c r="E78" s="21">
        <v>20113.712436999904</v>
      </c>
      <c r="F78" s="21">
        <v>1620.1327154199207</v>
      </c>
      <c r="G78" s="21">
        <v>215.2200012000003</v>
      </c>
      <c r="H78" s="21">
        <v>754.96125699999595</v>
      </c>
      <c r="I78" s="21">
        <v>215.22000790000004</v>
      </c>
      <c r="J78" s="21">
        <v>1636.4223971820697</v>
      </c>
      <c r="K78" s="21">
        <v>207.80582220193119</v>
      </c>
      <c r="L78" s="21" t="s">
        <v>23</v>
      </c>
      <c r="M78" s="21" t="s">
        <v>114</v>
      </c>
      <c r="N78" s="21" t="s">
        <v>25</v>
      </c>
      <c r="O78" s="21" t="s">
        <v>32</v>
      </c>
      <c r="P78" s="21">
        <v>-16.28968176214903</v>
      </c>
      <c r="Q78" s="21">
        <v>7.4141856980688488</v>
      </c>
      <c r="R78" s="21">
        <v>109.91200000000001</v>
      </c>
      <c r="S78" s="21">
        <v>-0.14820658128456429</v>
      </c>
      <c r="T78" s="21">
        <v>6.7455652686411391E-2</v>
      </c>
      <c r="U78" s="21">
        <f>VLOOKUP(L78&amp;M78&amp;"v03",'DEER Thermostat Weights'!$F$23:$K$358,MATCH(O78,'DEER Thermostat Weights'!$F$20:$K$20,0),0)</f>
        <v>0.42131303199999998</v>
      </c>
      <c r="V78" s="21">
        <f t="shared" si="10"/>
        <v>-6.8630552135261107</v>
      </c>
      <c r="W78" s="21">
        <f t="shared" si="11"/>
        <v>3.1236930562644232</v>
      </c>
      <c r="X78" s="21">
        <f t="shared" si="12"/>
        <v>46.307357973183997</v>
      </c>
      <c r="Y78" s="21">
        <f t="shared" si="13"/>
        <v>-6.2441364123354236E-2</v>
      </c>
      <c r="Z78" s="21">
        <f t="shared" si="14"/>
        <v>2.8419945558850926E-2</v>
      </c>
      <c r="AE78" s="4"/>
    </row>
    <row r="79" spans="1:31" x14ac:dyDescent="0.3">
      <c r="A79" s="21">
        <v>1.5</v>
      </c>
      <c r="B79" s="21" t="s">
        <v>118</v>
      </c>
      <c r="C79" s="21">
        <v>0</v>
      </c>
      <c r="D79" s="21">
        <v>1218.5108508657991</v>
      </c>
      <c r="E79" s="21">
        <v>17428.243285999986</v>
      </c>
      <c r="F79" s="21">
        <v>1218.5108702321004</v>
      </c>
      <c r="G79" s="21">
        <v>278.12266269999969</v>
      </c>
      <c r="H79" s="21">
        <v>814.43252419999953</v>
      </c>
      <c r="I79" s="21">
        <v>278.12265110000021</v>
      </c>
      <c r="J79" s="21">
        <v>1239.6639509682761</v>
      </c>
      <c r="K79" s="21">
        <v>268.76354923641009</v>
      </c>
      <c r="L79" s="21" t="s">
        <v>23</v>
      </c>
      <c r="M79" s="21" t="s">
        <v>114</v>
      </c>
      <c r="N79" s="21" t="s">
        <v>25</v>
      </c>
      <c r="O79" s="21" t="s">
        <v>34</v>
      </c>
      <c r="P79" s="21">
        <v>-21.153080736175752</v>
      </c>
      <c r="Q79" s="21">
        <v>9.3591018635901264</v>
      </c>
      <c r="R79" s="21">
        <v>109.91200000000001</v>
      </c>
      <c r="S79" s="21">
        <v>-0.19245469772341284</v>
      </c>
      <c r="T79" s="21">
        <v>8.5150864906380797E-2</v>
      </c>
      <c r="U79" s="21">
        <f>VLOOKUP(L79&amp;M79&amp;"v03",'DEER Thermostat Weights'!$F$23:$K$358,MATCH(O79,'DEER Thermostat Weights'!$F$20:$K$20,0),0)</f>
        <v>0.33607634400000003</v>
      </c>
      <c r="V79" s="21">
        <f t="shared" si="10"/>
        <v>-7.1090500381507757</v>
      </c>
      <c r="W79" s="21">
        <f t="shared" si="11"/>
        <v>3.1453727374389566</v>
      </c>
      <c r="X79" s="21">
        <f t="shared" si="12"/>
        <v>36.938823121728007</v>
      </c>
      <c r="Y79" s="21">
        <f t="shared" si="13"/>
        <v>-6.4679471196509714E-2</v>
      </c>
      <c r="Z79" s="21">
        <f t="shared" si="14"/>
        <v>2.8617191366174362E-2</v>
      </c>
    </row>
    <row r="80" spans="1:31" x14ac:dyDescent="0.3">
      <c r="A80" s="21">
        <v>1.5</v>
      </c>
      <c r="B80" s="21" t="s">
        <v>119</v>
      </c>
      <c r="C80" s="21">
        <v>0</v>
      </c>
      <c r="D80" s="21">
        <v>1396.3945180716971</v>
      </c>
      <c r="E80" s="21">
        <v>13219.693132999935</v>
      </c>
      <c r="F80" s="21">
        <v>1396.3944988607027</v>
      </c>
      <c r="G80" s="21">
        <v>1179.1073207000011</v>
      </c>
      <c r="H80" s="21">
        <v>1862.980447000007</v>
      </c>
      <c r="I80" s="21">
        <v>1179.1073510999997</v>
      </c>
      <c r="J80" s="21">
        <v>1504.1668498267359</v>
      </c>
      <c r="K80" s="21">
        <v>1141.1280366125195</v>
      </c>
      <c r="L80" s="21" t="s">
        <v>23</v>
      </c>
      <c r="M80" s="21" t="s">
        <v>120</v>
      </c>
      <c r="N80" s="21" t="s">
        <v>25</v>
      </c>
      <c r="O80" s="21" t="s">
        <v>26</v>
      </c>
      <c r="P80" s="21">
        <v>-107.77235096603317</v>
      </c>
      <c r="Q80" s="21">
        <v>37.979314487480224</v>
      </c>
      <c r="R80" s="21">
        <v>109.91200000000001</v>
      </c>
      <c r="S80" s="21">
        <v>-0.98053307160303849</v>
      </c>
      <c r="T80" s="21">
        <v>0.34554292968447686</v>
      </c>
      <c r="U80" s="21">
        <f>VLOOKUP(L80&amp;M80&amp;"v03",'DEER Thermostat Weights'!$F$23:$K$358,MATCH(O80,'DEER Thermostat Weights'!$F$20:$K$20,0),0)</f>
        <v>0.12796769299999999</v>
      </c>
      <c r="V80" s="21">
        <f t="shared" si="10"/>
        <v>-13.791379122309586</v>
      </c>
      <c r="W80" s="21">
        <f t="shared" si="11"/>
        <v>4.8601252566843209</v>
      </c>
      <c r="X80" s="21">
        <f t="shared" si="12"/>
        <v>14.065185073016</v>
      </c>
      <c r="Y80" s="21">
        <f t="shared" si="13"/>
        <v>-0.12547655508324465</v>
      </c>
      <c r="Z80" s="21">
        <f t="shared" si="14"/>
        <v>4.4218331544183719E-2</v>
      </c>
    </row>
    <row r="81" spans="1:26" x14ac:dyDescent="0.3">
      <c r="A81" s="21">
        <v>1.5</v>
      </c>
      <c r="B81" s="21" t="s">
        <v>121</v>
      </c>
      <c r="C81" s="21">
        <v>0</v>
      </c>
      <c r="D81" s="21">
        <v>732.24304262170006</v>
      </c>
      <c r="E81" s="21">
        <v>11827.165142999989</v>
      </c>
      <c r="F81" s="21">
        <v>732.24305289580127</v>
      </c>
      <c r="G81" s="21">
        <v>488.81031920000061</v>
      </c>
      <c r="H81" s="21">
        <v>1176.7005017000042</v>
      </c>
      <c r="I81" s="21">
        <v>488.81032069999941</v>
      </c>
      <c r="J81" s="21">
        <v>771.73416769866526</v>
      </c>
      <c r="K81" s="21">
        <v>471.77275405635089</v>
      </c>
      <c r="L81" s="21" t="s">
        <v>23</v>
      </c>
      <c r="M81" s="21" t="s">
        <v>120</v>
      </c>
      <c r="N81" s="21" t="s">
        <v>25</v>
      </c>
      <c r="O81" s="21" t="s">
        <v>28</v>
      </c>
      <c r="P81" s="21">
        <v>-39.49111480286399</v>
      </c>
      <c r="Q81" s="21">
        <v>17.037566643648518</v>
      </c>
      <c r="R81" s="21">
        <v>109.91200000000001</v>
      </c>
      <c r="S81" s="21">
        <v>-0.3592975726295945</v>
      </c>
      <c r="T81" s="21">
        <v>0.15501097827033006</v>
      </c>
      <c r="U81" s="21">
        <f>VLOOKUP(L81&amp;M81&amp;"v03",'DEER Thermostat Weights'!$F$23:$K$358,MATCH(O81,'DEER Thermostat Weights'!$F$20:$K$20,0),0)</f>
        <v>1.9999341E-2</v>
      </c>
      <c r="V81" s="21">
        <f t="shared" si="10"/>
        <v>-0.78979627141262476</v>
      </c>
      <c r="W81" s="21">
        <f t="shared" si="11"/>
        <v>0.34074010511655217</v>
      </c>
      <c r="X81" s="21">
        <f t="shared" si="12"/>
        <v>2.1981675679920003</v>
      </c>
      <c r="Y81" s="21">
        <f t="shared" si="13"/>
        <v>-7.1857146754915275E-3</v>
      </c>
      <c r="Z81" s="21">
        <f t="shared" si="14"/>
        <v>3.100117413171921E-3</v>
      </c>
    </row>
    <row r="82" spans="1:26" x14ac:dyDescent="0.3">
      <c r="A82" s="21">
        <v>1.5</v>
      </c>
      <c r="B82" s="21" t="s">
        <v>122</v>
      </c>
      <c r="C82" s="21">
        <v>0</v>
      </c>
      <c r="D82" s="21">
        <v>642.50793169230133</v>
      </c>
      <c r="E82" s="21">
        <v>11463.81016400004</v>
      </c>
      <c r="F82" s="21">
        <v>642.5079638414004</v>
      </c>
      <c r="G82" s="21">
        <v>488.2560063000015</v>
      </c>
      <c r="H82" s="21">
        <v>1175.5093005000056</v>
      </c>
      <c r="I82" s="21">
        <v>488.25598179999946</v>
      </c>
      <c r="J82" s="21">
        <v>682.01266969426956</v>
      </c>
      <c r="K82" s="21">
        <v>471.21220144296018</v>
      </c>
      <c r="L82" s="21" t="s">
        <v>23</v>
      </c>
      <c r="M82" s="21" t="s">
        <v>120</v>
      </c>
      <c r="N82" s="21" t="s">
        <v>25</v>
      </c>
      <c r="O82" s="21" t="s">
        <v>30</v>
      </c>
      <c r="P82" s="21">
        <v>-39.504705852869165</v>
      </c>
      <c r="Q82" s="21">
        <v>17.043780357039282</v>
      </c>
      <c r="R82" s="21">
        <v>109.91200000000001</v>
      </c>
      <c r="S82" s="21">
        <v>-0.35942122655278008</v>
      </c>
      <c r="T82" s="21">
        <v>0.15506751180070674</v>
      </c>
      <c r="U82" s="21">
        <f>VLOOKUP(L82&amp;M82&amp;"v03",'DEER Thermostat Weights'!$F$23:$K$358,MATCH(O82,'DEER Thermostat Weights'!$F$20:$K$20,0),0)</f>
        <v>0.75</v>
      </c>
      <c r="V82" s="21">
        <f t="shared" si="10"/>
        <v>-29.628529389651874</v>
      </c>
      <c r="W82" s="21">
        <f t="shared" si="11"/>
        <v>12.782835267779461</v>
      </c>
      <c r="X82" s="21">
        <f t="shared" si="12"/>
        <v>82.433999999999997</v>
      </c>
      <c r="Y82" s="21">
        <f t="shared" si="13"/>
        <v>-0.26956591991458506</v>
      </c>
      <c r="Z82" s="21">
        <f t="shared" si="14"/>
        <v>0.11630063385053005</v>
      </c>
    </row>
    <row r="83" spans="1:26" x14ac:dyDescent="0.3">
      <c r="A83" s="21">
        <v>1.5</v>
      </c>
      <c r="B83" s="21" t="s">
        <v>123</v>
      </c>
      <c r="C83" s="21">
        <v>0</v>
      </c>
      <c r="D83" s="21">
        <v>753.64328359979868</v>
      </c>
      <c r="E83" s="21">
        <v>11273.077141999995</v>
      </c>
      <c r="F83" s="21">
        <v>753.64325206679939</v>
      </c>
      <c r="G83" s="21">
        <v>788.17937630000085</v>
      </c>
      <c r="H83" s="21">
        <v>1472.5749980999954</v>
      </c>
      <c r="I83" s="21">
        <v>788.1793369000012</v>
      </c>
      <c r="J83" s="21">
        <v>822.3737140925266</v>
      </c>
      <c r="K83" s="21">
        <v>761.45654071939111</v>
      </c>
      <c r="L83" s="21" t="s">
        <v>23</v>
      </c>
      <c r="M83" s="21" t="s">
        <v>120</v>
      </c>
      <c r="N83" s="21" t="s">
        <v>25</v>
      </c>
      <c r="O83" s="21" t="s">
        <v>32</v>
      </c>
      <c r="P83" s="21">
        <v>-68.730462025727206</v>
      </c>
      <c r="Q83" s="21">
        <v>26.722796180610089</v>
      </c>
      <c r="R83" s="21">
        <v>109.91200000000001</v>
      </c>
      <c r="S83" s="21">
        <v>-0.62532264016419681</v>
      </c>
      <c r="T83" s="21">
        <v>0.24312901394397415</v>
      </c>
      <c r="U83" s="21">
        <f>VLOOKUP(L83&amp;M83&amp;"v03",'DEER Thermostat Weights'!$F$23:$K$358,MATCH(O83,'DEER Thermostat Weights'!$F$20:$K$20,0),0)</f>
        <v>1.9998999999999999E-2</v>
      </c>
      <c r="V83" s="21">
        <f t="shared" si="10"/>
        <v>-1.3745405100525183</v>
      </c>
      <c r="W83" s="21">
        <f t="shared" si="11"/>
        <v>0.53442920081602119</v>
      </c>
      <c r="X83" s="21">
        <f t="shared" si="12"/>
        <v>2.1981300880000001</v>
      </c>
      <c r="Y83" s="21">
        <f t="shared" si="13"/>
        <v>-1.2505827480643772E-2</v>
      </c>
      <c r="Z83" s="21">
        <f t="shared" si="14"/>
        <v>4.8623371498655388E-3</v>
      </c>
    </row>
    <row r="84" spans="1:26" x14ac:dyDescent="0.3">
      <c r="A84" s="21">
        <v>1.5</v>
      </c>
      <c r="B84" s="21" t="s">
        <v>124</v>
      </c>
      <c r="C84" s="21">
        <v>0</v>
      </c>
      <c r="D84" s="21">
        <v>760.39413036362134</v>
      </c>
      <c r="E84" s="21">
        <v>11310.479564999981</v>
      </c>
      <c r="F84" s="21">
        <v>760.39413370162242</v>
      </c>
      <c r="G84" s="21">
        <v>788.17756670000074</v>
      </c>
      <c r="H84" s="21">
        <v>1472.5994785999974</v>
      </c>
      <c r="I84" s="21">
        <v>788.17751960000123</v>
      </c>
      <c r="J84" s="21">
        <v>829.12460093382902</v>
      </c>
      <c r="K84" s="21">
        <v>761.45473085555216</v>
      </c>
      <c r="L84" s="21" t="s">
        <v>23</v>
      </c>
      <c r="M84" s="21" t="s">
        <v>120</v>
      </c>
      <c r="N84" s="21" t="s">
        <v>25</v>
      </c>
      <c r="O84" s="21" t="s">
        <v>34</v>
      </c>
      <c r="P84" s="21">
        <v>-68.730467232206593</v>
      </c>
      <c r="Q84" s="21">
        <v>26.722788744449076</v>
      </c>
      <c r="R84" s="21">
        <v>109.91200000000001</v>
      </c>
      <c r="S84" s="21">
        <v>-0.62532268753372322</v>
      </c>
      <c r="T84" s="21">
        <v>0.24312894628838594</v>
      </c>
      <c r="U84" s="21">
        <f>VLOOKUP(L84&amp;M84&amp;"v03",'DEER Thermostat Weights'!$F$23:$K$358,MATCH(O84,'DEER Thermostat Weights'!$F$20:$K$20,0),0)</f>
        <v>8.2033966E-2</v>
      </c>
      <c r="V84" s="21">
        <f t="shared" si="10"/>
        <v>-5.6382328120909495</v>
      </c>
      <c r="W84" s="21">
        <f t="shared" si="11"/>
        <v>2.192176343287318</v>
      </c>
      <c r="X84" s="21">
        <f t="shared" si="12"/>
        <v>9.0165172709920007</v>
      </c>
      <c r="Y84" s="21">
        <f t="shared" si="13"/>
        <v>-5.1297700088170077E-2</v>
      </c>
      <c r="Z84" s="21">
        <f t="shared" si="14"/>
        <v>1.9944831713437278E-2</v>
      </c>
    </row>
    <row r="85" spans="1:26" x14ac:dyDescent="0.3">
      <c r="A85" s="21">
        <v>1.5</v>
      </c>
      <c r="B85" s="21" t="s">
        <v>125</v>
      </c>
      <c r="C85" s="21">
        <v>0</v>
      </c>
      <c r="D85" s="21">
        <v>1579.5955486327657</v>
      </c>
      <c r="E85" s="21">
        <v>105761.33027000003</v>
      </c>
      <c r="F85" s="21">
        <v>1547.6710149533199</v>
      </c>
      <c r="G85" s="21">
        <v>2120.5103278500042</v>
      </c>
      <c r="H85" s="21">
        <v>9476.5290429999895</v>
      </c>
      <c r="I85" s="21">
        <v>2104.9375855100016</v>
      </c>
      <c r="J85" s="21">
        <v>1729.0399182303577</v>
      </c>
      <c r="K85" s="21">
        <v>2034.4929964038877</v>
      </c>
      <c r="L85" s="21" t="s">
        <v>126</v>
      </c>
      <c r="M85" s="21" t="s">
        <v>24</v>
      </c>
      <c r="N85" s="21" t="s">
        <v>127</v>
      </c>
      <c r="O85" s="21" t="s">
        <v>26</v>
      </c>
      <c r="P85" s="21">
        <v>-181.36890327703782</v>
      </c>
      <c r="Q85" s="21">
        <v>70.444589106113881</v>
      </c>
      <c r="R85" s="21">
        <v>405.96</v>
      </c>
      <c r="S85" s="21">
        <v>-0.44676545294373293</v>
      </c>
      <c r="T85" s="21">
        <v>0.17352593631420307</v>
      </c>
      <c r="U85" s="21">
        <f>VLOOKUP(L85&amp;M85&amp;"v03",'DEER Thermostat Weights'!$F$23:$K$358,MATCH(O85,'DEER Thermostat Weights'!$F$20:$K$20,0),0)</f>
        <v>0.75</v>
      </c>
      <c r="V85" s="21">
        <f t="shared" si="10"/>
        <v>-136.02667745777836</v>
      </c>
      <c r="W85" s="21">
        <f t="shared" si="11"/>
        <v>52.833441829585411</v>
      </c>
      <c r="X85" s="21">
        <f t="shared" si="12"/>
        <v>304.46999999999997</v>
      </c>
      <c r="Y85" s="21">
        <f t="shared" si="13"/>
        <v>-0.33507408970779973</v>
      </c>
      <c r="Z85" s="21">
        <f t="shared" si="14"/>
        <v>0.1301444522356523</v>
      </c>
    </row>
    <row r="86" spans="1:26" x14ac:dyDescent="0.3">
      <c r="A86" s="21">
        <v>1.5</v>
      </c>
      <c r="B86" s="21" t="s">
        <v>128</v>
      </c>
      <c r="C86" s="21">
        <v>0</v>
      </c>
      <c r="D86" s="21">
        <v>2176.1568012684033</v>
      </c>
      <c r="E86" s="21">
        <v>106538.9138399997</v>
      </c>
      <c r="F86" s="21">
        <v>2151.5103682055233</v>
      </c>
      <c r="G86" s="21">
        <v>3053.4593770299894</v>
      </c>
      <c r="H86" s="21">
        <v>10381.188697000011</v>
      </c>
      <c r="I86" s="21">
        <v>3041.0901324599977</v>
      </c>
      <c r="J86" s="21">
        <v>2419.1255188218097</v>
      </c>
      <c r="K86" s="21">
        <v>2942.6742973179416</v>
      </c>
      <c r="L86" s="21" t="s">
        <v>126</v>
      </c>
      <c r="M86" s="21" t="s">
        <v>24</v>
      </c>
      <c r="N86" s="21" t="s">
        <v>127</v>
      </c>
      <c r="O86" s="21" t="s">
        <v>28</v>
      </c>
      <c r="P86" s="21">
        <v>-267.61515061628643</v>
      </c>
      <c r="Q86" s="21">
        <v>98.415835142056039</v>
      </c>
      <c r="R86" s="21">
        <v>405.96</v>
      </c>
      <c r="S86" s="21">
        <v>-0.65921556462776243</v>
      </c>
      <c r="T86" s="21">
        <v>0.24242741930745898</v>
      </c>
      <c r="U86" s="21">
        <f>VLOOKUP(L86&amp;M86&amp;"v03",'DEER Thermostat Weights'!$F$23:$K$358,MATCH(O86,'DEER Thermostat Weights'!$F$20:$K$20,0),0)</f>
        <v>0.12536472100000001</v>
      </c>
      <c r="V86" s="21">
        <f t="shared" si="10"/>
        <v>-33.549498692383729</v>
      </c>
      <c r="W86" s="21">
        <f t="shared" si="11"/>
        <v>12.337873714565852</v>
      </c>
      <c r="X86" s="21">
        <f t="shared" si="12"/>
        <v>50.893062137160001</v>
      </c>
      <c r="Y86" s="21">
        <f t="shared" si="13"/>
        <v>-8.264237533841691E-2</v>
      </c>
      <c r="Z86" s="21">
        <f t="shared" si="14"/>
        <v>3.0391845784229612E-2</v>
      </c>
    </row>
    <row r="87" spans="1:26" x14ac:dyDescent="0.3">
      <c r="A87" s="21">
        <v>1.5</v>
      </c>
      <c r="B87" s="21" t="s">
        <v>129</v>
      </c>
      <c r="C87" s="21">
        <v>0</v>
      </c>
      <c r="D87" s="21">
        <v>2313.5166897169943</v>
      </c>
      <c r="E87" s="21">
        <v>106804.23244000002</v>
      </c>
      <c r="F87" s="21">
        <v>2302.2783425278712</v>
      </c>
      <c r="G87" s="21">
        <v>3329.0023843100039</v>
      </c>
      <c r="H87" s="21">
        <v>10649.774074999996</v>
      </c>
      <c r="I87" s="21">
        <v>3341.0465388600023</v>
      </c>
      <c r="J87" s="21">
        <v>2580.3777368090532</v>
      </c>
      <c r="K87" s="21">
        <v>3231.1537364024757</v>
      </c>
      <c r="L87" s="21" t="s">
        <v>126</v>
      </c>
      <c r="M87" s="21" t="s">
        <v>24</v>
      </c>
      <c r="N87" s="21" t="s">
        <v>127</v>
      </c>
      <c r="O87" s="21" t="s">
        <v>30</v>
      </c>
      <c r="P87" s="21">
        <v>-278.09939428118196</v>
      </c>
      <c r="Q87" s="21">
        <v>109.89280245752661</v>
      </c>
      <c r="R87" s="21">
        <v>405.96</v>
      </c>
      <c r="S87" s="21">
        <v>-0.68504136930037929</v>
      </c>
      <c r="T87" s="21">
        <v>0.27069859704780425</v>
      </c>
      <c r="U87" s="21">
        <f>VLOOKUP(L87&amp;M87&amp;"v03",'DEER Thermostat Weights'!$F$23:$K$358,MATCH(O87,'DEER Thermostat Weights'!$F$20:$K$20,0),0)</f>
        <v>1.999917E-2</v>
      </c>
      <c r="V87" s="21">
        <f t="shared" si="10"/>
        <v>-5.561757063126386</v>
      </c>
      <c r="W87" s="21">
        <f t="shared" si="11"/>
        <v>2.1977648381244927</v>
      </c>
      <c r="X87" s="21">
        <f t="shared" si="12"/>
        <v>8.1188630532000001</v>
      </c>
      <c r="Y87" s="21">
        <f t="shared" si="13"/>
        <v>-1.3700258801671066E-2</v>
      </c>
      <c r="Z87" s="21">
        <f t="shared" si="14"/>
        <v>5.4137472611205349E-3</v>
      </c>
    </row>
    <row r="88" spans="1:26" x14ac:dyDescent="0.3">
      <c r="A88" s="21">
        <v>1.5</v>
      </c>
      <c r="B88" s="21" t="s">
        <v>130</v>
      </c>
      <c r="C88" s="21">
        <v>0</v>
      </c>
      <c r="D88" s="21">
        <v>3105.6600679699009</v>
      </c>
      <c r="E88" s="21">
        <v>108569.50683999994</v>
      </c>
      <c r="F88" s="21">
        <v>3104.6874635897093</v>
      </c>
      <c r="G88" s="21">
        <v>4322.2118447200019</v>
      </c>
      <c r="H88" s="21">
        <v>11603.310486000004</v>
      </c>
      <c r="I88" s="21">
        <v>4343.8200316500051</v>
      </c>
      <c r="J88" s="21">
        <v>3483.9079163290389</v>
      </c>
      <c r="K88" s="21">
        <v>4200.7742637914771</v>
      </c>
      <c r="L88" s="21" t="s">
        <v>126</v>
      </c>
      <c r="M88" s="21" t="s">
        <v>24</v>
      </c>
      <c r="N88" s="21" t="s">
        <v>127</v>
      </c>
      <c r="O88" s="21" t="s">
        <v>32</v>
      </c>
      <c r="P88" s="21">
        <v>-379.22045273932963</v>
      </c>
      <c r="Q88" s="21">
        <v>143.04576785852805</v>
      </c>
      <c r="R88" s="21">
        <v>405.96</v>
      </c>
      <c r="S88" s="21">
        <v>-0.93413255675270879</v>
      </c>
      <c r="T88" s="21">
        <v>0.35236419316811524</v>
      </c>
      <c r="U88" s="21">
        <f>VLOOKUP(L88&amp;M88&amp;"v03",'DEER Thermostat Weights'!$F$23:$K$358,MATCH(O88,'DEER Thermostat Weights'!$F$20:$K$20,0),0)</f>
        <v>8.4636109000000001E-2</v>
      </c>
      <c r="V88" s="21">
        <f t="shared" si="10"/>
        <v>-32.095743573075254</v>
      </c>
      <c r="W88" s="21">
        <f t="shared" si="11"/>
        <v>12.106837200463078</v>
      </c>
      <c r="X88" s="21">
        <f t="shared" si="12"/>
        <v>34.35887480964</v>
      </c>
      <c r="Y88" s="21">
        <f t="shared" si="13"/>
        <v>-7.9061344893770952E-2</v>
      </c>
      <c r="Z88" s="21">
        <f t="shared" si="14"/>
        <v>2.9822734260673656E-2</v>
      </c>
    </row>
    <row r="89" spans="1:26" x14ac:dyDescent="0.3">
      <c r="A89" s="21">
        <v>1.5</v>
      </c>
      <c r="B89" s="21" t="s">
        <v>131</v>
      </c>
      <c r="C89" s="21">
        <v>0</v>
      </c>
      <c r="D89" s="21">
        <v>1496.1005387877121</v>
      </c>
      <c r="E89" s="21">
        <v>105251.41821000027</v>
      </c>
      <c r="F89" s="21">
        <v>1485.2383993044218</v>
      </c>
      <c r="G89" s="21">
        <v>2238.5652447699963</v>
      </c>
      <c r="H89" s="21">
        <v>9588.7626449999934</v>
      </c>
      <c r="I89" s="21">
        <v>2236.4531675000012</v>
      </c>
      <c r="J89" s="21">
        <v>1662.6964667994821</v>
      </c>
      <c r="K89" s="21">
        <v>2163.7581415184832</v>
      </c>
      <c r="L89" s="21" t="s">
        <v>126</v>
      </c>
      <c r="M89" s="21" t="s">
        <v>24</v>
      </c>
      <c r="N89" s="21" t="s">
        <v>127</v>
      </c>
      <c r="O89" s="21" t="s">
        <v>34</v>
      </c>
      <c r="P89" s="21">
        <v>-177.45806749506028</v>
      </c>
      <c r="Q89" s="21">
        <v>72.695025981518029</v>
      </c>
      <c r="R89" s="21">
        <v>405.96</v>
      </c>
      <c r="S89" s="21">
        <v>-0.43713190337732855</v>
      </c>
      <c r="T89" s="21">
        <v>0.17906943044023557</v>
      </c>
      <c r="U89" s="21">
        <f>VLOOKUP(L89&amp;M89&amp;"v03",'DEER Thermostat Weights'!$F$23:$K$358,MATCH(O89,'DEER Thermostat Weights'!$F$20:$K$20,0),0)</f>
        <v>0.02</v>
      </c>
      <c r="V89" s="21">
        <f t="shared" si="10"/>
        <v>-3.5491613499012056</v>
      </c>
      <c r="W89" s="21">
        <f t="shared" si="11"/>
        <v>1.4539005196303607</v>
      </c>
      <c r="X89" s="21">
        <f t="shared" si="12"/>
        <v>8.1191999999999993</v>
      </c>
      <c r="Y89" s="21">
        <f t="shared" si="13"/>
        <v>-8.7426380675465713E-3</v>
      </c>
      <c r="Z89" s="21">
        <f t="shared" si="14"/>
        <v>3.5813886088047115E-3</v>
      </c>
    </row>
    <row r="90" spans="1:26" x14ac:dyDescent="0.3">
      <c r="A90" s="21">
        <v>1.5</v>
      </c>
      <c r="B90" s="21" t="s">
        <v>132</v>
      </c>
      <c r="C90" s="21">
        <v>0</v>
      </c>
      <c r="D90" s="21">
        <v>2473.6094657530966</v>
      </c>
      <c r="E90" s="21">
        <v>116870.74506000201</v>
      </c>
      <c r="F90" s="21">
        <v>2430.7901481434396</v>
      </c>
      <c r="G90" s="21">
        <v>1800.8949598400015</v>
      </c>
      <c r="H90" s="21">
        <v>8802.4265913700292</v>
      </c>
      <c r="I90" s="21">
        <v>1790.7264138500004</v>
      </c>
      <c r="J90" s="21">
        <v>2557.8829755087422</v>
      </c>
      <c r="K90" s="21">
        <v>1739.1951665302602</v>
      </c>
      <c r="L90" s="21" t="s">
        <v>126</v>
      </c>
      <c r="M90" s="21" t="s">
        <v>36</v>
      </c>
      <c r="N90" s="21" t="s">
        <v>127</v>
      </c>
      <c r="O90" s="21" t="s">
        <v>26</v>
      </c>
      <c r="P90" s="21">
        <v>-127.09282736530258</v>
      </c>
      <c r="Q90" s="21">
        <v>51.53124731974026</v>
      </c>
      <c r="R90" s="21">
        <v>432.73700000000002</v>
      </c>
      <c r="S90" s="21">
        <v>-0.29369531000423482</v>
      </c>
      <c r="T90" s="21">
        <v>0.11908213838830572</v>
      </c>
      <c r="U90" s="21">
        <f>VLOOKUP(L90&amp;M90&amp;"v03",'DEER Thermostat Weights'!$F$23:$K$358,MATCH(O90,'DEER Thermostat Weights'!$F$20:$K$20,0),0)</f>
        <v>0.36329833700000003</v>
      </c>
      <c r="V90" s="21">
        <f t="shared" si="10"/>
        <v>-46.172612826442524</v>
      </c>
      <c r="W90" s="21">
        <f t="shared" si="11"/>
        <v>18.721216454797347</v>
      </c>
      <c r="X90" s="21">
        <f t="shared" si="12"/>
        <v>157.21263245836903</v>
      </c>
      <c r="Y90" s="21">
        <f t="shared" si="13"/>
        <v>-0.10669901770923798</v>
      </c>
      <c r="Z90" s="21">
        <f t="shared" si="14"/>
        <v>4.3262342842875334E-2</v>
      </c>
    </row>
    <row r="91" spans="1:26" x14ac:dyDescent="0.3">
      <c r="A91" s="21">
        <v>1.5</v>
      </c>
      <c r="B91" s="21" t="s">
        <v>133</v>
      </c>
      <c r="C91" s="21">
        <v>0</v>
      </c>
      <c r="D91" s="21">
        <v>1747.0748747394007</v>
      </c>
      <c r="E91" s="21">
        <v>114424.34107000253</v>
      </c>
      <c r="F91" s="21">
        <v>1701.7608757958094</v>
      </c>
      <c r="G91" s="21">
        <v>1430.1280351799946</v>
      </c>
      <c r="H91" s="21">
        <v>8438.3666200199914</v>
      </c>
      <c r="I91" s="21">
        <v>1412.3071285999999</v>
      </c>
      <c r="J91" s="21">
        <v>1806.7585256154464</v>
      </c>
      <c r="K91" s="21">
        <v>1368.1257485569645</v>
      </c>
      <c r="L91" s="21" t="s">
        <v>126</v>
      </c>
      <c r="M91" s="21" t="s">
        <v>36</v>
      </c>
      <c r="N91" s="21" t="s">
        <v>127</v>
      </c>
      <c r="O91" s="21" t="s">
        <v>28</v>
      </c>
      <c r="P91" s="21">
        <v>-104.99764981963699</v>
      </c>
      <c r="Q91" s="21">
        <v>44.18138004303546</v>
      </c>
      <c r="R91" s="21">
        <v>432.73700000000002</v>
      </c>
      <c r="S91" s="21">
        <v>-0.24263617351794967</v>
      </c>
      <c r="T91" s="21">
        <v>0.1020975327809627</v>
      </c>
      <c r="U91" s="21">
        <f>VLOOKUP(L91&amp;M91&amp;"v03",'DEER Thermostat Weights'!$F$23:$K$358,MATCH(O91,'DEER Thermostat Weights'!$F$20:$K$20,0),0)</f>
        <v>0.43124767600000002</v>
      </c>
      <c r="V91" s="21">
        <f t="shared" si="10"/>
        <v>-45.279992470180275</v>
      </c>
      <c r="W91" s="21">
        <f t="shared" si="11"/>
        <v>19.053117466031825</v>
      </c>
      <c r="X91" s="21">
        <f t="shared" si="12"/>
        <v>186.61682556921201</v>
      </c>
      <c r="Y91" s="21">
        <f t="shared" si="13"/>
        <v>-0.10463628594314854</v>
      </c>
      <c r="Z91" s="21">
        <f t="shared" si="14"/>
        <v>4.4029323737123982E-2</v>
      </c>
    </row>
    <row r="92" spans="1:26" x14ac:dyDescent="0.3">
      <c r="A92" s="21">
        <v>1.5</v>
      </c>
      <c r="B92" s="21" t="s">
        <v>134</v>
      </c>
      <c r="C92" s="21">
        <v>0</v>
      </c>
      <c r="D92" s="21">
        <v>2391.3895349863487</v>
      </c>
      <c r="E92" s="21">
        <v>115259.52959000207</v>
      </c>
      <c r="F92" s="21">
        <v>2330.6776151487466</v>
      </c>
      <c r="G92" s="21">
        <v>2539.225829349999</v>
      </c>
      <c r="H92" s="21">
        <v>9514.0789729999851</v>
      </c>
      <c r="I92" s="21">
        <v>2497.853464079999</v>
      </c>
      <c r="J92" s="21">
        <v>2543.5930015843605</v>
      </c>
      <c r="K92" s="21">
        <v>2417.3845556111169</v>
      </c>
      <c r="L92" s="21" t="s">
        <v>126</v>
      </c>
      <c r="M92" s="21" t="s">
        <v>36</v>
      </c>
      <c r="N92" s="21" t="s">
        <v>127</v>
      </c>
      <c r="O92" s="21" t="s">
        <v>30</v>
      </c>
      <c r="P92" s="21">
        <v>-212.91538643561398</v>
      </c>
      <c r="Q92" s="21">
        <v>80.468908468882091</v>
      </c>
      <c r="R92" s="21">
        <v>432.73700000000002</v>
      </c>
      <c r="S92" s="21">
        <v>-0.49202029508827294</v>
      </c>
      <c r="T92" s="21">
        <v>0.18595338154325164</v>
      </c>
      <c r="U92" s="21">
        <f>VLOOKUP(L92&amp;M92&amp;"v03",'DEER Thermostat Weights'!$F$23:$K$358,MATCH(O92,'DEER Thermostat Weights'!$F$20:$K$20,0),0)</f>
        <v>2.0025629E-2</v>
      </c>
      <c r="V92" s="21">
        <f t="shared" si="10"/>
        <v>-4.2637645371512383</v>
      </c>
      <c r="W92" s="21">
        <f t="shared" si="11"/>
        <v>1.6114405070327908</v>
      </c>
      <c r="X92" s="21">
        <f t="shared" si="12"/>
        <v>8.6658306165730004</v>
      </c>
      <c r="Y92" s="21">
        <f t="shared" si="13"/>
        <v>-9.8530158899082752E-3</v>
      </c>
      <c r="Z92" s="21">
        <f t="shared" si="14"/>
        <v>3.7238334300806046E-3</v>
      </c>
    </row>
    <row r="93" spans="1:26" x14ac:dyDescent="0.3">
      <c r="A93" s="21">
        <v>1.5</v>
      </c>
      <c r="B93" s="21" t="s">
        <v>135</v>
      </c>
      <c r="C93" s="21">
        <v>0</v>
      </c>
      <c r="D93" s="21">
        <v>1654.2465048125964</v>
      </c>
      <c r="E93" s="21">
        <v>113108.34994000246</v>
      </c>
      <c r="F93" s="21">
        <v>1608.8765522844296</v>
      </c>
      <c r="G93" s="21">
        <v>1789.8342697399971</v>
      </c>
      <c r="H93" s="21">
        <v>8783.0178666499814</v>
      </c>
      <c r="I93" s="21">
        <v>1750.9063236800002</v>
      </c>
      <c r="J93" s="21">
        <v>1757.7233212040237</v>
      </c>
      <c r="K93" s="21">
        <v>1692.6770235446149</v>
      </c>
      <c r="L93" s="21" t="s">
        <v>126</v>
      </c>
      <c r="M93" s="21" t="s">
        <v>36</v>
      </c>
      <c r="N93" s="21" t="s">
        <v>127</v>
      </c>
      <c r="O93" s="21" t="s">
        <v>32</v>
      </c>
      <c r="P93" s="21">
        <v>-148.84676891959407</v>
      </c>
      <c r="Q93" s="21">
        <v>58.229300135385301</v>
      </c>
      <c r="R93" s="21">
        <v>432.73700000000002</v>
      </c>
      <c r="S93" s="21">
        <v>-0.34396589364809127</v>
      </c>
      <c r="T93" s="21">
        <v>0.13456048393223899</v>
      </c>
      <c r="U93" s="21">
        <f>VLOOKUP(L93&amp;M93&amp;"v03",'DEER Thermostat Weights'!$F$23:$K$358,MATCH(O93,'DEER Thermostat Weights'!$F$20:$K$20,0),0)</f>
        <v>0.15450535600000001</v>
      </c>
      <c r="V93" s="21">
        <f t="shared" si="10"/>
        <v>-22.99762302137162</v>
      </c>
      <c r="W93" s="21">
        <f t="shared" si="11"/>
        <v>8.9967387470485551</v>
      </c>
      <c r="X93" s="21">
        <f t="shared" si="12"/>
        <v>66.860184239372003</v>
      </c>
      <c r="Y93" s="21">
        <f t="shared" si="13"/>
        <v>-5.3144572849956481E-2</v>
      </c>
      <c r="Z93" s="21">
        <f t="shared" si="14"/>
        <v>2.0790315473482868E-2</v>
      </c>
    </row>
    <row r="94" spans="1:26" x14ac:dyDescent="0.3">
      <c r="A94" s="21">
        <v>1.5</v>
      </c>
      <c r="B94" s="21" t="s">
        <v>136</v>
      </c>
      <c r="C94" s="21">
        <v>0</v>
      </c>
      <c r="D94" s="21">
        <v>1539.1918214594994</v>
      </c>
      <c r="E94" s="21">
        <v>112046.89999000241</v>
      </c>
      <c r="F94" s="21">
        <v>1511.0562674310829</v>
      </c>
      <c r="G94" s="21">
        <v>1968.7635516599983</v>
      </c>
      <c r="H94" s="21">
        <v>8954.9651352199726</v>
      </c>
      <c r="I94" s="21">
        <v>1935.0676771699982</v>
      </c>
      <c r="J94" s="21">
        <v>1661.6790099585837</v>
      </c>
      <c r="K94" s="21">
        <v>1872.2801618411013</v>
      </c>
      <c r="L94" s="21" t="s">
        <v>126</v>
      </c>
      <c r="M94" s="21" t="s">
        <v>36</v>
      </c>
      <c r="N94" s="21" t="s">
        <v>127</v>
      </c>
      <c r="O94" s="21" t="s">
        <v>34</v>
      </c>
      <c r="P94" s="21">
        <v>-150.6227425275008</v>
      </c>
      <c r="Q94" s="21">
        <v>62.787515328896916</v>
      </c>
      <c r="R94" s="21">
        <v>432.73700000000002</v>
      </c>
      <c r="S94" s="21">
        <v>-0.34806994208376174</v>
      </c>
      <c r="T94" s="21">
        <v>0.14509393772406085</v>
      </c>
      <c r="U94" s="21">
        <f>VLOOKUP(L94&amp;M94&amp;"v03",'DEER Thermostat Weights'!$F$23:$K$358,MATCH(O94,'DEER Thermostat Weights'!$F$20:$K$20,0),0)</f>
        <v>3.0923002000000002E-2</v>
      </c>
      <c r="V94" s="21">
        <f t="shared" si="10"/>
        <v>-4.6577073684233925</v>
      </c>
      <c r="W94" s="21">
        <f t="shared" si="11"/>
        <v>1.9415784620905101</v>
      </c>
      <c r="X94" s="21">
        <f t="shared" si="12"/>
        <v>13.381527116474002</v>
      </c>
      <c r="Y94" s="21">
        <f t="shared" si="13"/>
        <v>-1.0763367515196048E-2</v>
      </c>
      <c r="Z94" s="21">
        <f t="shared" si="14"/>
        <v>4.4867401264290091E-3</v>
      </c>
    </row>
    <row r="95" spans="1:26" x14ac:dyDescent="0.3">
      <c r="A95" s="21">
        <v>1.5</v>
      </c>
      <c r="B95" s="21" t="s">
        <v>137</v>
      </c>
      <c r="C95" s="21">
        <v>0</v>
      </c>
      <c r="D95" s="21">
        <v>1189.6051499912815</v>
      </c>
      <c r="E95" s="21">
        <v>107350.68421000052</v>
      </c>
      <c r="F95" s="21">
        <v>1151.9689974263865</v>
      </c>
      <c r="G95" s="21">
        <v>1279.8586371899987</v>
      </c>
      <c r="H95" s="21">
        <v>8298.4082348199991</v>
      </c>
      <c r="I95" s="21">
        <v>1246.8528863500005</v>
      </c>
      <c r="J95" s="21">
        <v>1230.5348019625339</v>
      </c>
      <c r="K95" s="21">
        <v>1203.7933795927302</v>
      </c>
      <c r="L95" s="21" t="s">
        <v>126</v>
      </c>
      <c r="M95" s="21" t="s">
        <v>42</v>
      </c>
      <c r="N95" s="21" t="s">
        <v>127</v>
      </c>
      <c r="O95" s="21" t="s">
        <v>26</v>
      </c>
      <c r="P95" s="21">
        <v>-78.565804536147425</v>
      </c>
      <c r="Q95" s="21">
        <v>43.059506757270356</v>
      </c>
      <c r="R95" s="21">
        <v>506.18400000000003</v>
      </c>
      <c r="S95" s="21">
        <v>-0.15521194770310287</v>
      </c>
      <c r="T95" s="21">
        <v>8.5066906020874536E-2</v>
      </c>
      <c r="U95" s="21">
        <f>VLOOKUP(L95&amp;M95&amp;"v03",'DEER Thermostat Weights'!$F$23:$K$358,MATCH(O95,'DEER Thermostat Weights'!$F$20:$K$20,0),0)</f>
        <v>1.9999003000000001E-2</v>
      </c>
      <c r="V95" s="21">
        <f t="shared" si="10"/>
        <v>-1.5712377606158261</v>
      </c>
      <c r="W95" s="21">
        <f t="shared" si="11"/>
        <v>0.86114720481717022</v>
      </c>
      <c r="X95" s="21">
        <f t="shared" si="12"/>
        <v>10.123175334552002</v>
      </c>
      <c r="Y95" s="21">
        <f t="shared" si="13"/>
        <v>-3.1040842077501977E-3</v>
      </c>
      <c r="Z95" s="21">
        <f t="shared" si="14"/>
        <v>1.701253308712188E-3</v>
      </c>
    </row>
    <row r="96" spans="1:26" x14ac:dyDescent="0.3">
      <c r="A96" s="21">
        <v>1.5</v>
      </c>
      <c r="B96" s="21" t="s">
        <v>138</v>
      </c>
      <c r="C96" s="21">
        <v>0</v>
      </c>
      <c r="D96" s="21">
        <v>945.41672879400573</v>
      </c>
      <c r="E96" s="21">
        <v>106225.47617000039</v>
      </c>
      <c r="F96" s="21">
        <v>914.187328842395</v>
      </c>
      <c r="G96" s="21">
        <v>1332.4723220199969</v>
      </c>
      <c r="H96" s="21">
        <v>8344.8558361499854</v>
      </c>
      <c r="I96" s="21">
        <v>1304.0537183899994</v>
      </c>
      <c r="J96" s="21">
        <v>990.63701432131666</v>
      </c>
      <c r="K96" s="21">
        <v>1260.3960377067397</v>
      </c>
      <c r="L96" s="21" t="s">
        <v>126</v>
      </c>
      <c r="M96" s="21" t="s">
        <v>42</v>
      </c>
      <c r="N96" s="21" t="s">
        <v>127</v>
      </c>
      <c r="O96" s="21" t="s">
        <v>28</v>
      </c>
      <c r="P96" s="21">
        <v>-76.449685478921651</v>
      </c>
      <c r="Q96" s="21">
        <v>43.657680683259741</v>
      </c>
      <c r="R96" s="21">
        <v>506.18400000000003</v>
      </c>
      <c r="S96" s="21">
        <v>-0.15103141442424425</v>
      </c>
      <c r="T96" s="21">
        <v>8.6248638209148729E-2</v>
      </c>
      <c r="U96" s="21">
        <f>VLOOKUP(L96&amp;M96&amp;"v03",'DEER Thermostat Weights'!$F$23:$K$358,MATCH(O96,'DEER Thermostat Weights'!$F$20:$K$20,0),0)</f>
        <v>1.9999284999999999E-2</v>
      </c>
      <c r="V96" s="21">
        <f t="shared" si="10"/>
        <v>-1.5289390480533156</v>
      </c>
      <c r="W96" s="21">
        <f t="shared" si="11"/>
        <v>0.87312239842350625</v>
      </c>
      <c r="X96" s="21">
        <f t="shared" si="12"/>
        <v>10.123318078440001</v>
      </c>
      <c r="Y96" s="21">
        <f t="shared" si="13"/>
        <v>-3.0205203010235716E-3</v>
      </c>
      <c r="Z96" s="21">
        <f t="shared" si="14"/>
        <v>1.724911096406655E-3</v>
      </c>
    </row>
    <row r="97" spans="1:26" x14ac:dyDescent="0.3">
      <c r="A97" s="21">
        <v>1.5</v>
      </c>
      <c r="B97" s="21" t="s">
        <v>139</v>
      </c>
      <c r="C97" s="21">
        <v>0</v>
      </c>
      <c r="D97" s="21">
        <v>1314.3082480417972</v>
      </c>
      <c r="E97" s="21">
        <v>106790.45043000052</v>
      </c>
      <c r="F97" s="21">
        <v>1278.9102653259815</v>
      </c>
      <c r="G97" s="21">
        <v>2044.1628352599987</v>
      </c>
      <c r="H97" s="21">
        <v>9037.04548599999</v>
      </c>
      <c r="I97" s="21">
        <v>2010.70994148</v>
      </c>
      <c r="J97" s="21">
        <v>1406.671208912685</v>
      </c>
      <c r="K97" s="21">
        <v>1942.7371158294509</v>
      </c>
      <c r="L97" s="21" t="s">
        <v>126</v>
      </c>
      <c r="M97" s="21" t="s">
        <v>42</v>
      </c>
      <c r="N97" s="21" t="s">
        <v>127</v>
      </c>
      <c r="O97" s="21" t="s">
        <v>30</v>
      </c>
      <c r="P97" s="21">
        <v>-127.76094358670343</v>
      </c>
      <c r="Q97" s="21">
        <v>67.972825650549112</v>
      </c>
      <c r="R97" s="21">
        <v>506.18400000000003</v>
      </c>
      <c r="S97" s="21">
        <v>-0.25240020148148384</v>
      </c>
      <c r="T97" s="21">
        <v>0.13428481668829736</v>
      </c>
      <c r="U97" s="21">
        <f>VLOOKUP(L97&amp;M97&amp;"v03",'DEER Thermostat Weights'!$F$23:$K$358,MATCH(O97,'DEER Thermostat Weights'!$F$20:$K$20,0),0)</f>
        <v>2.0108292999999999E-2</v>
      </c>
      <c r="V97" s="21">
        <f t="shared" si="10"/>
        <v>-2.5690544875979033</v>
      </c>
      <c r="W97" s="21">
        <f t="shared" si="11"/>
        <v>1.3668174942191571</v>
      </c>
      <c r="X97" s="21">
        <f t="shared" si="12"/>
        <v>10.178496183911999</v>
      </c>
      <c r="Y97" s="21">
        <f t="shared" si="13"/>
        <v>-5.0753372046487112E-3</v>
      </c>
      <c r="Z97" s="21">
        <f t="shared" si="14"/>
        <v>2.700238439419573E-3</v>
      </c>
    </row>
    <row r="98" spans="1:26" x14ac:dyDescent="0.3">
      <c r="A98" s="21">
        <v>1.5</v>
      </c>
      <c r="B98" s="21" t="s">
        <v>140</v>
      </c>
      <c r="C98" s="21">
        <v>0</v>
      </c>
      <c r="D98" s="21">
        <v>1289.4988026392823</v>
      </c>
      <c r="E98" s="21">
        <v>106489.69772000058</v>
      </c>
      <c r="F98" s="21">
        <v>1265.5305640069405</v>
      </c>
      <c r="G98" s="21">
        <v>2193.3943740400014</v>
      </c>
      <c r="H98" s="21">
        <v>9181.3548839999821</v>
      </c>
      <c r="I98" s="21">
        <v>2167.8292283200003</v>
      </c>
      <c r="J98" s="21">
        <v>1395.0939422633405</v>
      </c>
      <c r="K98" s="21">
        <v>2095.2710415651359</v>
      </c>
      <c r="L98" s="21" t="s">
        <v>126</v>
      </c>
      <c r="M98" s="21" t="s">
        <v>42</v>
      </c>
      <c r="N98" s="21" t="s">
        <v>127</v>
      </c>
      <c r="O98" s="21" t="s">
        <v>32</v>
      </c>
      <c r="P98" s="21">
        <v>-129.56337825640003</v>
      </c>
      <c r="Q98" s="21">
        <v>72.558186754864437</v>
      </c>
      <c r="R98" s="21">
        <v>506.18400000000003</v>
      </c>
      <c r="S98" s="21">
        <v>-0.25596103048772784</v>
      </c>
      <c r="T98" s="21">
        <v>0.14334350108826915</v>
      </c>
      <c r="U98" s="21">
        <f>VLOOKUP(L98&amp;M98&amp;"v03",'DEER Thermostat Weights'!$F$23:$K$358,MATCH(O98,'DEER Thermostat Weights'!$F$20:$K$20,0),0)</f>
        <v>0.49296527200000001</v>
      </c>
      <c r="V98" s="21">
        <f t="shared" si="10"/>
        <v>-63.870246003405128</v>
      </c>
      <c r="W98" s="21">
        <f t="shared" si="11"/>
        <v>35.768666269438548</v>
      </c>
      <c r="X98" s="21">
        <f t="shared" si="12"/>
        <v>249.53113324204801</v>
      </c>
      <c r="Y98" s="21">
        <f t="shared" si="13"/>
        <v>-0.12617989901578305</v>
      </c>
      <c r="Z98" s="21">
        <f t="shared" si="14"/>
        <v>7.0663368003410901E-2</v>
      </c>
    </row>
    <row r="99" spans="1:26" x14ac:dyDescent="0.3">
      <c r="A99" s="21">
        <v>1.5</v>
      </c>
      <c r="B99" s="21" t="s">
        <v>141</v>
      </c>
      <c r="C99" s="21">
        <v>0</v>
      </c>
      <c r="D99" s="21">
        <v>1751.5396464842395</v>
      </c>
      <c r="E99" s="21">
        <v>107322.6499500004</v>
      </c>
      <c r="F99" s="21">
        <v>1734.063025547805</v>
      </c>
      <c r="G99" s="21">
        <v>3074.8069005400002</v>
      </c>
      <c r="H99" s="21">
        <v>10028.84729199996</v>
      </c>
      <c r="I99" s="21">
        <v>3053.4632738500018</v>
      </c>
      <c r="J99" s="21">
        <v>1928.241614620455</v>
      </c>
      <c r="K99" s="21">
        <v>2949.6686839193271</v>
      </c>
      <c r="L99" s="21" t="s">
        <v>126</v>
      </c>
      <c r="M99" s="21" t="s">
        <v>42</v>
      </c>
      <c r="N99" s="21" t="s">
        <v>127</v>
      </c>
      <c r="O99" s="21" t="s">
        <v>34</v>
      </c>
      <c r="P99" s="21">
        <v>-194.17858907265008</v>
      </c>
      <c r="Q99" s="21">
        <v>103.79458993067465</v>
      </c>
      <c r="R99" s="21">
        <v>506.18400000000003</v>
      </c>
      <c r="S99" s="21">
        <v>-0.38361265680592449</v>
      </c>
      <c r="T99" s="21">
        <v>0.20505308332676386</v>
      </c>
      <c r="U99" s="21">
        <f>VLOOKUP(L99&amp;M99&amp;"v03",'DEER Thermostat Weights'!$F$23:$K$358,MATCH(O99,'DEER Thermostat Weights'!$F$20:$K$20,0),0)</f>
        <v>0.446928147</v>
      </c>
      <c r="V99" s="21">
        <f t="shared" si="10"/>
        <v>-86.783877001313954</v>
      </c>
      <c r="W99" s="21">
        <f t="shared" si="11"/>
        <v>46.388723746341277</v>
      </c>
      <c r="X99" s="21">
        <f t="shared" si="12"/>
        <v>226.22787716104801</v>
      </c>
      <c r="Y99" s="21">
        <f t="shared" si="13"/>
        <v>-0.17144729387201876</v>
      </c>
      <c r="Z99" s="21">
        <f t="shared" si="14"/>
        <v>9.1643994567867162E-2</v>
      </c>
    </row>
    <row r="100" spans="1:26" x14ac:dyDescent="0.3">
      <c r="A100" s="21">
        <v>1.5</v>
      </c>
      <c r="B100" s="21" t="s">
        <v>142</v>
      </c>
      <c r="C100" s="21">
        <v>0</v>
      </c>
      <c r="D100" s="21">
        <v>2776.4356882119046</v>
      </c>
      <c r="E100" s="21">
        <v>115573.32986999984</v>
      </c>
      <c r="F100" s="21">
        <v>2702.7427357268662</v>
      </c>
      <c r="G100" s="21">
        <v>1328.66883065</v>
      </c>
      <c r="H100" s="21">
        <v>8209.3399370999869</v>
      </c>
      <c r="I100" s="21">
        <v>1319.2464022599995</v>
      </c>
      <c r="J100" s="21">
        <v>2781.3950717175921</v>
      </c>
      <c r="K100" s="21">
        <v>1279.6098249029892</v>
      </c>
      <c r="L100" s="21" t="s">
        <v>126</v>
      </c>
      <c r="M100" s="21" t="s">
        <v>48</v>
      </c>
      <c r="N100" s="21" t="s">
        <v>127</v>
      </c>
      <c r="O100" s="21" t="s">
        <v>26</v>
      </c>
      <c r="P100" s="21">
        <v>-78.652335990725987</v>
      </c>
      <c r="Q100" s="21">
        <v>39.63657735701031</v>
      </c>
      <c r="R100" s="21">
        <v>489.75400000000002</v>
      </c>
      <c r="S100" s="21">
        <v>-0.16059559695423822</v>
      </c>
      <c r="T100" s="21">
        <v>8.0931605167104931E-2</v>
      </c>
      <c r="U100" s="21">
        <f>VLOOKUP(L100&amp;M100&amp;"v03",'DEER Thermostat Weights'!$F$23:$K$358,MATCH(O100,'DEER Thermostat Weights'!$F$20:$K$20,0),0)</f>
        <v>1.9999000999999999E-2</v>
      </c>
      <c r="V100" s="21">
        <f t="shared" si="10"/>
        <v>-1.5729681461308649</v>
      </c>
      <c r="W100" s="21">
        <f t="shared" si="11"/>
        <v>0.79269195019942651</v>
      </c>
      <c r="X100" s="21">
        <f t="shared" si="12"/>
        <v>9.7945907357539994</v>
      </c>
      <c r="Y100" s="21">
        <f t="shared" si="13"/>
        <v>-3.2117515040834071E-3</v>
      </c>
      <c r="Z100" s="21">
        <f t="shared" si="14"/>
        <v>1.6185512526685367E-3</v>
      </c>
    </row>
    <row r="101" spans="1:26" x14ac:dyDescent="0.3">
      <c r="A101" s="21">
        <v>1.5</v>
      </c>
      <c r="B101" s="21" t="s">
        <v>143</v>
      </c>
      <c r="C101" s="21">
        <v>0</v>
      </c>
      <c r="D101" s="21">
        <v>1833.4142986845757</v>
      </c>
      <c r="E101" s="21">
        <v>111715.72327000057</v>
      </c>
      <c r="F101" s="21">
        <v>1777.1028723829563</v>
      </c>
      <c r="G101" s="21">
        <v>1032.7275707299998</v>
      </c>
      <c r="H101" s="21">
        <v>7910.5462121600058</v>
      </c>
      <c r="I101" s="21">
        <v>1016.3243665399997</v>
      </c>
      <c r="J101" s="21">
        <v>1839.6252253200887</v>
      </c>
      <c r="K101" s="21">
        <v>984.28716296740845</v>
      </c>
      <c r="L101" s="21" t="s">
        <v>126</v>
      </c>
      <c r="M101" s="21" t="s">
        <v>48</v>
      </c>
      <c r="N101" s="21" t="s">
        <v>127</v>
      </c>
      <c r="O101" s="21" t="s">
        <v>28</v>
      </c>
      <c r="P101" s="21">
        <v>-62.522352937132382</v>
      </c>
      <c r="Q101" s="21">
        <v>32.037203572591238</v>
      </c>
      <c r="R101" s="21">
        <v>489.75400000000002</v>
      </c>
      <c r="S101" s="21">
        <v>-0.12766072954408209</v>
      </c>
      <c r="T101" s="21">
        <v>6.5414889051628441E-2</v>
      </c>
      <c r="U101" s="21">
        <f>VLOOKUP(L101&amp;M101&amp;"v03",'DEER Thermostat Weights'!$F$23:$K$358,MATCH(O101,'DEER Thermostat Weights'!$F$20:$K$20,0),0)</f>
        <v>0.75</v>
      </c>
      <c r="V101" s="21">
        <f t="shared" si="10"/>
        <v>-46.891764702849287</v>
      </c>
      <c r="W101" s="21">
        <f t="shared" si="11"/>
        <v>24.027902679443429</v>
      </c>
      <c r="X101" s="21">
        <f t="shared" si="12"/>
        <v>367.31550000000004</v>
      </c>
      <c r="Y101" s="21">
        <f t="shared" si="13"/>
        <v>-9.5745547158061564E-2</v>
      </c>
      <c r="Z101" s="21">
        <f t="shared" si="14"/>
        <v>4.9061166788721328E-2</v>
      </c>
    </row>
    <row r="102" spans="1:26" x14ac:dyDescent="0.3">
      <c r="A102" s="21">
        <v>1.5</v>
      </c>
      <c r="B102" s="21" t="s">
        <v>144</v>
      </c>
      <c r="C102" s="21">
        <v>0</v>
      </c>
      <c r="D102" s="21">
        <v>2169.7196160917474</v>
      </c>
      <c r="E102" s="21">
        <v>112580.37397000031</v>
      </c>
      <c r="F102" s="21">
        <v>2103.0339944967782</v>
      </c>
      <c r="G102" s="21">
        <v>1477.4077402500006</v>
      </c>
      <c r="H102" s="21">
        <v>8343.5483668399957</v>
      </c>
      <c r="I102" s="21">
        <v>1449.4548971300005</v>
      </c>
      <c r="J102" s="21">
        <v>2193.3831189121556</v>
      </c>
      <c r="K102" s="21">
        <v>1403.9287607485353</v>
      </c>
      <c r="L102" s="21" t="s">
        <v>126</v>
      </c>
      <c r="M102" s="21" t="s">
        <v>48</v>
      </c>
      <c r="N102" s="21" t="s">
        <v>127</v>
      </c>
      <c r="O102" s="21" t="s">
        <v>30</v>
      </c>
      <c r="P102" s="21">
        <v>-90.349124415377446</v>
      </c>
      <c r="Q102" s="21">
        <v>45.526136381465221</v>
      </c>
      <c r="R102" s="21">
        <v>489.75400000000002</v>
      </c>
      <c r="S102" s="21">
        <v>-0.18447858397354069</v>
      </c>
      <c r="T102" s="21">
        <v>9.2957150694971805E-2</v>
      </c>
      <c r="U102" s="21">
        <f>VLOOKUP(L102&amp;M102&amp;"v03",'DEER Thermostat Weights'!$F$23:$K$358,MATCH(O102,'DEER Thermostat Weights'!$F$20:$K$20,0),0)</f>
        <v>0.18992947499999999</v>
      </c>
      <c r="V102" s="21">
        <f t="shared" si="10"/>
        <v>-17.159961766922319</v>
      </c>
      <c r="W102" s="21">
        <f t="shared" si="11"/>
        <v>8.6467551817100894</v>
      </c>
      <c r="X102" s="21">
        <f t="shared" si="12"/>
        <v>93.018720099150002</v>
      </c>
      <c r="Y102" s="21">
        <f t="shared" si="13"/>
        <v>-3.5037920602837995E-2</v>
      </c>
      <c r="Z102" s="21">
        <f t="shared" si="14"/>
        <v>1.765530282899188E-2</v>
      </c>
    </row>
    <row r="103" spans="1:26" x14ac:dyDescent="0.3">
      <c r="A103" s="21">
        <v>1.5</v>
      </c>
      <c r="B103" s="21" t="s">
        <v>145</v>
      </c>
      <c r="C103" s="21">
        <v>0</v>
      </c>
      <c r="D103" s="21">
        <v>2257.3643188792944</v>
      </c>
      <c r="E103" s="21">
        <v>112658.5614399996</v>
      </c>
      <c r="F103" s="21">
        <v>2208.1191633289336</v>
      </c>
      <c r="G103" s="21">
        <v>1406.7331587799979</v>
      </c>
      <c r="H103" s="21">
        <v>8275.149396279985</v>
      </c>
      <c r="I103" s="21">
        <v>1374.5107258200005</v>
      </c>
      <c r="J103" s="21">
        <v>2302.427778293913</v>
      </c>
      <c r="K103" s="21">
        <v>1330.0672641077783</v>
      </c>
      <c r="L103" s="21" t="s">
        <v>126</v>
      </c>
      <c r="M103" s="21" t="s">
        <v>48</v>
      </c>
      <c r="N103" s="21" t="s">
        <v>127</v>
      </c>
      <c r="O103" s="21" t="s">
        <v>32</v>
      </c>
      <c r="P103" s="21">
        <v>-94.30861496497937</v>
      </c>
      <c r="Q103" s="21">
        <v>44.443461712222188</v>
      </c>
      <c r="R103" s="21">
        <v>489.75400000000002</v>
      </c>
      <c r="S103" s="21">
        <v>-0.19256323575709308</v>
      </c>
      <c r="T103" s="21">
        <v>9.0746500717140008E-2</v>
      </c>
      <c r="U103" s="21">
        <f>VLOOKUP(L103&amp;M103&amp;"v03",'DEER Thermostat Weights'!$F$23:$K$358,MATCH(O103,'DEER Thermostat Weights'!$F$20:$K$20,0),0)</f>
        <v>2.0071845000000001E-2</v>
      </c>
      <c r="V103" s="21">
        <f t="shared" si="10"/>
        <v>-1.8929479017417465</v>
      </c>
      <c r="W103" s="21">
        <f t="shared" si="11"/>
        <v>0.8920622747511584</v>
      </c>
      <c r="X103" s="21">
        <f t="shared" si="12"/>
        <v>9.8302663761300018</v>
      </c>
      <c r="Y103" s="21">
        <f t="shared" si="13"/>
        <v>-3.8650994208148303E-3</v>
      </c>
      <c r="Z103" s="21">
        <f t="shared" si="14"/>
        <v>1.8214496966868232E-3</v>
      </c>
    </row>
    <row r="104" spans="1:26" x14ac:dyDescent="0.3">
      <c r="A104" s="21">
        <v>1.5</v>
      </c>
      <c r="B104" s="21" t="s">
        <v>146</v>
      </c>
      <c r="C104" s="21">
        <v>0</v>
      </c>
      <c r="D104" s="21">
        <v>2085.2665717092063</v>
      </c>
      <c r="E104" s="21">
        <v>111188.96936999998</v>
      </c>
      <c r="F104" s="21">
        <v>2033.1958076391777</v>
      </c>
      <c r="G104" s="21">
        <v>1958.6195291399965</v>
      </c>
      <c r="H104" s="21">
        <v>8801.4074609999952</v>
      </c>
      <c r="I104" s="21">
        <v>1922.9565661500001</v>
      </c>
      <c r="J104" s="21">
        <v>2167.332366992538</v>
      </c>
      <c r="K104" s="21">
        <v>1860.8921801364129</v>
      </c>
      <c r="L104" s="21" t="s">
        <v>126</v>
      </c>
      <c r="M104" s="21" t="s">
        <v>48</v>
      </c>
      <c r="N104" s="21" t="s">
        <v>127</v>
      </c>
      <c r="O104" s="21" t="s">
        <v>34</v>
      </c>
      <c r="P104" s="21">
        <v>-134.13655935336033</v>
      </c>
      <c r="Q104" s="21">
        <v>62.064386013587182</v>
      </c>
      <c r="R104" s="21">
        <v>489.75400000000002</v>
      </c>
      <c r="S104" s="21">
        <v>-0.27388558205417479</v>
      </c>
      <c r="T104" s="21">
        <v>0.12672563371322579</v>
      </c>
      <c r="U104" s="21">
        <f>VLOOKUP(L104&amp;M104&amp;"v03",'DEER Thermostat Weights'!$F$23:$K$358,MATCH(O104,'DEER Thermostat Weights'!$F$20:$K$20,0),0)</f>
        <v>1.9999678999999999E-2</v>
      </c>
      <c r="V104" s="21">
        <f t="shared" si="10"/>
        <v>-2.682688129231654</v>
      </c>
      <c r="W104" s="21">
        <f t="shared" si="11"/>
        <v>1.2412677976038333</v>
      </c>
      <c r="X104" s="21">
        <f t="shared" si="12"/>
        <v>9.7949227889659998</v>
      </c>
      <c r="Y104" s="21">
        <f t="shared" si="13"/>
        <v>-5.4776237238116565E-3</v>
      </c>
      <c r="Z104" s="21">
        <f t="shared" si="14"/>
        <v>2.5344719953360939E-3</v>
      </c>
    </row>
    <row r="105" spans="1:26" x14ac:dyDescent="0.3">
      <c r="A105" s="21">
        <v>1.5</v>
      </c>
      <c r="B105" s="21" t="s">
        <v>147</v>
      </c>
      <c r="C105" s="21">
        <v>0</v>
      </c>
      <c r="D105" s="21">
        <v>1248.5268094148478</v>
      </c>
      <c r="E105" s="21">
        <v>107168.29365000033</v>
      </c>
      <c r="F105" s="21">
        <v>1203.869306232129</v>
      </c>
      <c r="G105" s="21">
        <v>1550.0059489000027</v>
      </c>
      <c r="H105" s="21">
        <v>8630.6018095699928</v>
      </c>
      <c r="I105" s="21">
        <v>1511.4620224499999</v>
      </c>
      <c r="J105" s="21">
        <v>1296.744876518381</v>
      </c>
      <c r="K105" s="21">
        <v>1460.8521199661022</v>
      </c>
      <c r="L105" s="21" t="s">
        <v>126</v>
      </c>
      <c r="M105" s="21" t="s">
        <v>54</v>
      </c>
      <c r="N105" s="21" t="s">
        <v>127</v>
      </c>
      <c r="O105" s="21" t="s">
        <v>26</v>
      </c>
      <c r="P105" s="21">
        <v>-92.875570286252014</v>
      </c>
      <c r="Q105" s="21">
        <v>50.609902483897713</v>
      </c>
      <c r="R105" s="21">
        <v>533.51900000000001</v>
      </c>
      <c r="S105" s="21">
        <v>-0.17408109230646335</v>
      </c>
      <c r="T105" s="21">
        <v>9.4860543830487226E-2</v>
      </c>
      <c r="U105" s="21">
        <f>VLOOKUP(L105&amp;M105&amp;"v03",'DEER Thermostat Weights'!$F$23:$K$358,MATCH(O105,'DEER Thermostat Weights'!$F$20:$K$20,0),0)</f>
        <v>2.0000881000000002E-2</v>
      </c>
      <c r="V105" s="21">
        <f t="shared" si="10"/>
        <v>-1.8575932291024626</v>
      </c>
      <c r="W105" s="21">
        <f t="shared" si="11"/>
        <v>1.0122426370020428</v>
      </c>
      <c r="X105" s="21">
        <f t="shared" si="12"/>
        <v>10.670850030239</v>
      </c>
      <c r="Y105" s="21">
        <f t="shared" si="13"/>
        <v>-3.4817752115715891E-3</v>
      </c>
      <c r="Z105" s="21">
        <f t="shared" si="14"/>
        <v>1.8972944487488594E-3</v>
      </c>
    </row>
    <row r="106" spans="1:26" x14ac:dyDescent="0.3">
      <c r="A106" s="21">
        <v>1.5</v>
      </c>
      <c r="B106" s="21" t="s">
        <v>148</v>
      </c>
      <c r="C106" s="21">
        <v>0</v>
      </c>
      <c r="D106" s="21">
        <v>1549.5357184303034</v>
      </c>
      <c r="E106" s="21">
        <v>107249.07860000011</v>
      </c>
      <c r="F106" s="21">
        <v>1504.1200264769698</v>
      </c>
      <c r="G106" s="21">
        <v>2417.7387176900033</v>
      </c>
      <c r="H106" s="21">
        <v>9472.0928229999718</v>
      </c>
      <c r="I106" s="21">
        <v>2381.3189263899999</v>
      </c>
      <c r="J106" s="21">
        <v>1654.7614361753547</v>
      </c>
      <c r="K106" s="21">
        <v>2302.0890456393631</v>
      </c>
      <c r="L106" s="21" t="s">
        <v>126</v>
      </c>
      <c r="M106" s="21" t="s">
        <v>54</v>
      </c>
      <c r="N106" s="21" t="s">
        <v>127</v>
      </c>
      <c r="O106" s="21" t="s">
        <v>28</v>
      </c>
      <c r="P106" s="21">
        <v>-150.6414096983849</v>
      </c>
      <c r="Q106" s="21">
        <v>79.229880750636767</v>
      </c>
      <c r="R106" s="21">
        <v>533.51900000000001</v>
      </c>
      <c r="S106" s="21">
        <v>-0.28235434857687336</v>
      </c>
      <c r="T106" s="21">
        <v>0.14850432833814123</v>
      </c>
      <c r="U106" s="21">
        <f>VLOOKUP(L106&amp;M106&amp;"v03",'DEER Thermostat Weights'!$F$23:$K$358,MATCH(O106,'DEER Thermostat Weights'!$F$20:$K$20,0),0)</f>
        <v>2.0018932999999999E-2</v>
      </c>
      <c r="V106" s="21">
        <f t="shared" si="10"/>
        <v>-3.0156802877775175</v>
      </c>
      <c r="W106" s="21">
        <f t="shared" si="11"/>
        <v>1.5860976743449871</v>
      </c>
      <c r="X106" s="21">
        <f t="shared" si="12"/>
        <v>10.680481115227</v>
      </c>
      <c r="Y106" s="21">
        <f t="shared" si="13"/>
        <v>-5.6524327864190729E-3</v>
      </c>
      <c r="Z106" s="21">
        <f t="shared" si="14"/>
        <v>2.9728981992112507E-3</v>
      </c>
    </row>
    <row r="107" spans="1:26" x14ac:dyDescent="0.3">
      <c r="A107" s="21">
        <v>1.5</v>
      </c>
      <c r="B107" s="21" t="s">
        <v>149</v>
      </c>
      <c r="C107" s="21">
        <v>0</v>
      </c>
      <c r="D107" s="21">
        <v>1001.4561966750967</v>
      </c>
      <c r="E107" s="21">
        <v>106097.09543999971</v>
      </c>
      <c r="F107" s="21">
        <v>961.68488257569629</v>
      </c>
      <c r="G107" s="21">
        <v>1544.035291649996</v>
      </c>
      <c r="H107" s="21">
        <v>8619.216434919992</v>
      </c>
      <c r="I107" s="21">
        <v>1509.6336953999999</v>
      </c>
      <c r="J107" s="21">
        <v>1050.4404167741639</v>
      </c>
      <c r="K107" s="21">
        <v>1460.0499069895661</v>
      </c>
      <c r="L107" s="21" t="s">
        <v>126</v>
      </c>
      <c r="M107" s="21" t="s">
        <v>54</v>
      </c>
      <c r="N107" s="21" t="s">
        <v>127</v>
      </c>
      <c r="O107" s="21" t="s">
        <v>30</v>
      </c>
      <c r="P107" s="21">
        <v>-88.755534198467558</v>
      </c>
      <c r="Q107" s="21">
        <v>49.583788410433726</v>
      </c>
      <c r="R107" s="21">
        <v>533.51900000000001</v>
      </c>
      <c r="S107" s="21">
        <v>-0.16635871299516522</v>
      </c>
      <c r="T107" s="21">
        <v>9.2937249489584678E-2</v>
      </c>
      <c r="U107" s="21">
        <f>VLOOKUP(L107&amp;M107&amp;"v03",'DEER Thermostat Weights'!$F$23:$K$358,MATCH(O107,'DEER Thermostat Weights'!$F$20:$K$20,0),0)</f>
        <v>0.33423835299999999</v>
      </c>
      <c r="V107" s="21">
        <f t="shared" si="10"/>
        <v>-29.665503570130969</v>
      </c>
      <c r="W107" s="21">
        <f t="shared" si="11"/>
        <v>16.572803773803855</v>
      </c>
      <c r="X107" s="21">
        <f t="shared" si="12"/>
        <v>178.32251185420699</v>
      </c>
      <c r="Y107" s="21">
        <f t="shared" si="13"/>
        <v>-5.5603462238703716E-2</v>
      </c>
      <c r="Z107" s="21">
        <f t="shared" si="14"/>
        <v>3.1063193201748874E-2</v>
      </c>
    </row>
    <row r="108" spans="1:26" x14ac:dyDescent="0.3">
      <c r="A108" s="21">
        <v>1.5</v>
      </c>
      <c r="B108" s="21" t="s">
        <v>150</v>
      </c>
      <c r="C108" s="21">
        <v>0</v>
      </c>
      <c r="D108" s="21">
        <v>1449.5688256596497</v>
      </c>
      <c r="E108" s="21">
        <v>106704.54064000031</v>
      </c>
      <c r="F108" s="21">
        <v>1418.119346131253</v>
      </c>
      <c r="G108" s="21">
        <v>2487.2834996400084</v>
      </c>
      <c r="H108" s="21">
        <v>9537.1621200000027</v>
      </c>
      <c r="I108" s="21">
        <v>2458.3008568699993</v>
      </c>
      <c r="J108" s="21">
        <v>1568.9732769500094</v>
      </c>
      <c r="K108" s="21">
        <v>2376.4561750090329</v>
      </c>
      <c r="L108" s="21" t="s">
        <v>126</v>
      </c>
      <c r="M108" s="21" t="s">
        <v>54</v>
      </c>
      <c r="N108" s="21" t="s">
        <v>127</v>
      </c>
      <c r="O108" s="21" t="s">
        <v>32</v>
      </c>
      <c r="P108" s="21">
        <v>-150.85393081875645</v>
      </c>
      <c r="Q108" s="21">
        <v>81.844681860966375</v>
      </c>
      <c r="R108" s="21">
        <v>533.51900000000001</v>
      </c>
      <c r="S108" s="21">
        <v>-0.28275268700600437</v>
      </c>
      <c r="T108" s="21">
        <v>0.15340537424340348</v>
      </c>
      <c r="U108" s="21">
        <f>VLOOKUP(L108&amp;M108&amp;"v03",'DEER Thermostat Weights'!$F$23:$K$358,MATCH(O108,'DEER Thermostat Weights'!$F$20:$K$20,0),0)</f>
        <v>0.31510315100000003</v>
      </c>
      <c r="V108" s="21">
        <f t="shared" si="10"/>
        <v>-47.534548941726172</v>
      </c>
      <c r="W108" s="21">
        <f t="shared" si="11"/>
        <v>25.789517146983052</v>
      </c>
      <c r="X108" s="21">
        <f t="shared" si="12"/>
        <v>168.11351801836901</v>
      </c>
      <c r="Y108" s="21">
        <f t="shared" si="13"/>
        <v>-8.909626262930874E-2</v>
      </c>
      <c r="Z108" s="21">
        <f t="shared" si="14"/>
        <v>4.833851680443068E-2</v>
      </c>
    </row>
    <row r="109" spans="1:26" x14ac:dyDescent="0.3">
      <c r="A109" s="21">
        <v>1.5</v>
      </c>
      <c r="B109" s="21" t="s">
        <v>151</v>
      </c>
      <c r="C109" s="21">
        <v>0</v>
      </c>
      <c r="D109" s="21">
        <v>1922.357253269857</v>
      </c>
      <c r="E109" s="21">
        <v>107538.20650999987</v>
      </c>
      <c r="F109" s="21">
        <v>1903.0416026294408</v>
      </c>
      <c r="G109" s="21">
        <v>3388.988942140008</v>
      </c>
      <c r="H109" s="21">
        <v>10404.506631999991</v>
      </c>
      <c r="I109" s="21">
        <v>3365.8813519499986</v>
      </c>
      <c r="J109" s="21">
        <v>2124.308608099293</v>
      </c>
      <c r="K109" s="21">
        <v>3251.5801404961048</v>
      </c>
      <c r="L109" s="21" t="s">
        <v>126</v>
      </c>
      <c r="M109" s="21" t="s">
        <v>54</v>
      </c>
      <c r="N109" s="21" t="s">
        <v>127</v>
      </c>
      <c r="O109" s="21" t="s">
        <v>34</v>
      </c>
      <c r="P109" s="21">
        <v>-221.26700546985217</v>
      </c>
      <c r="Q109" s="21">
        <v>114.30121145389376</v>
      </c>
      <c r="R109" s="21">
        <v>533.51900000000001</v>
      </c>
      <c r="S109" s="21">
        <v>-0.41473125693715157</v>
      </c>
      <c r="T109" s="21">
        <v>0.21424018911021681</v>
      </c>
      <c r="U109" s="21">
        <f>VLOOKUP(L109&amp;M109&amp;"v03",'DEER Thermostat Weights'!$F$23:$K$358,MATCH(O109,'DEER Thermostat Weights'!$F$20:$K$20,0),0)</f>
        <v>0.31063868100000003</v>
      </c>
      <c r="V109" s="21">
        <f t="shared" si="10"/>
        <v>-68.734090727974674</v>
      </c>
      <c r="W109" s="21">
        <f t="shared" si="11"/>
        <v>35.506377562739651</v>
      </c>
      <c r="X109" s="21">
        <f t="shared" si="12"/>
        <v>165.73163844843901</v>
      </c>
      <c r="Y109" s="21">
        <f t="shared" si="13"/>
        <v>-0.12883157062442888</v>
      </c>
      <c r="Z109" s="21">
        <f t="shared" si="14"/>
        <v>6.6551289762388319E-2</v>
      </c>
    </row>
    <row r="110" spans="1:26" x14ac:dyDescent="0.3">
      <c r="A110" s="21">
        <v>1.5</v>
      </c>
      <c r="B110" s="21" t="s">
        <v>152</v>
      </c>
      <c r="C110" s="21">
        <v>0</v>
      </c>
      <c r="D110" s="21">
        <v>1963.6186592429167</v>
      </c>
      <c r="E110" s="21">
        <v>127610.74213999987</v>
      </c>
      <c r="F110" s="21">
        <v>1841.4896840802594</v>
      </c>
      <c r="G110" s="21">
        <v>588.22884274000069</v>
      </c>
      <c r="H110" s="21">
        <v>7307.0972959999981</v>
      </c>
      <c r="I110" s="21">
        <v>558.85639638999987</v>
      </c>
      <c r="J110" s="21">
        <v>1874.2379125029502</v>
      </c>
      <c r="K110" s="21">
        <v>539.84953738796662</v>
      </c>
      <c r="L110" s="21" t="s">
        <v>126</v>
      </c>
      <c r="M110" s="21" t="s">
        <v>60</v>
      </c>
      <c r="N110" s="21" t="s">
        <v>127</v>
      </c>
      <c r="O110" s="21" t="s">
        <v>26</v>
      </c>
      <c r="P110" s="21">
        <v>-32.748228422690772</v>
      </c>
      <c r="Q110" s="21">
        <v>19.006859002033252</v>
      </c>
      <c r="R110" s="21">
        <v>644.69799999999998</v>
      </c>
      <c r="S110" s="21">
        <v>-5.0796230828528667E-2</v>
      </c>
      <c r="T110" s="21">
        <v>2.9481802335408598E-2</v>
      </c>
      <c r="U110" s="21">
        <f>VLOOKUP(L110&amp;M110&amp;"v03",'DEER Thermostat Weights'!$F$23:$K$358,MATCH(O110,'DEER Thermostat Weights'!$F$20:$K$20,0),0)</f>
        <v>0.02</v>
      </c>
      <c r="V110" s="21">
        <f t="shared" si="10"/>
        <v>-0.65496456845381545</v>
      </c>
      <c r="W110" s="21">
        <f t="shared" si="11"/>
        <v>0.38013718004066505</v>
      </c>
      <c r="X110" s="21">
        <f t="shared" si="12"/>
        <v>12.89396</v>
      </c>
      <c r="Y110" s="21">
        <f t="shared" si="13"/>
        <v>-1.0159246165705733E-3</v>
      </c>
      <c r="Z110" s="21">
        <f t="shared" si="14"/>
        <v>5.8963604670817199E-4</v>
      </c>
    </row>
    <row r="111" spans="1:26" x14ac:dyDescent="0.3">
      <c r="A111" s="21">
        <v>1.5</v>
      </c>
      <c r="B111" s="21" t="s">
        <v>153</v>
      </c>
      <c r="C111" s="21">
        <v>0</v>
      </c>
      <c r="D111" s="21">
        <v>2489.6749013027525</v>
      </c>
      <c r="E111" s="21">
        <v>128901.05071999834</v>
      </c>
      <c r="F111" s="21">
        <v>2413.1617166060623</v>
      </c>
      <c r="G111" s="21">
        <v>1246.5939774600026</v>
      </c>
      <c r="H111" s="21">
        <v>7956.6497639999807</v>
      </c>
      <c r="I111" s="21">
        <v>1210.3222945100001</v>
      </c>
      <c r="J111" s="21">
        <v>2481.1666386327875</v>
      </c>
      <c r="K111" s="21">
        <v>1169.8233786051321</v>
      </c>
      <c r="L111" s="21" t="s">
        <v>126</v>
      </c>
      <c r="M111" s="21" t="s">
        <v>60</v>
      </c>
      <c r="N111" s="21" t="s">
        <v>127</v>
      </c>
      <c r="O111" s="21" t="s">
        <v>28</v>
      </c>
      <c r="P111" s="21">
        <v>-68.004922026725126</v>
      </c>
      <c r="Q111" s="21">
        <v>40.498915904867999</v>
      </c>
      <c r="R111" s="21">
        <v>644.69799999999998</v>
      </c>
      <c r="S111" s="21">
        <v>-0.10548337675427119</v>
      </c>
      <c r="T111" s="21">
        <v>6.2818429566817338E-2</v>
      </c>
      <c r="U111" s="21">
        <f>VLOOKUP(L111&amp;M111&amp;"v03",'DEER Thermostat Weights'!$F$23:$K$358,MATCH(O111,'DEER Thermostat Weights'!$F$20:$K$20,0),0)</f>
        <v>0.21747697199999999</v>
      </c>
      <c r="V111" s="21">
        <f t="shared" si="10"/>
        <v>-14.789504523468283</v>
      </c>
      <c r="W111" s="21">
        <f t="shared" si="11"/>
        <v>8.8075816002733323</v>
      </c>
      <c r="X111" s="21">
        <f t="shared" si="12"/>
        <v>140.206968894456</v>
      </c>
      <c r="Y111" s="21">
        <f t="shared" si="13"/>
        <v>-2.2940205372854086E-2</v>
      </c>
      <c r="Z111" s="21">
        <f t="shared" si="14"/>
        <v>1.3661561847986706E-2</v>
      </c>
    </row>
    <row r="112" spans="1:26" x14ac:dyDescent="0.3">
      <c r="A112" s="21">
        <v>1.5</v>
      </c>
      <c r="B112" s="21" t="s">
        <v>154</v>
      </c>
      <c r="C112" s="21">
        <v>0</v>
      </c>
      <c r="D112" s="21">
        <v>2083.5770707816037</v>
      </c>
      <c r="E112" s="21">
        <v>126410.4012099989</v>
      </c>
      <c r="F112" s="21">
        <v>2006.4632775902064</v>
      </c>
      <c r="G112" s="21">
        <v>1770.9118194199982</v>
      </c>
      <c r="H112" s="21">
        <v>8447.7701119999729</v>
      </c>
      <c r="I112" s="21">
        <v>1734.9893959699998</v>
      </c>
      <c r="J112" s="21">
        <v>2104.7445398103118</v>
      </c>
      <c r="K112" s="21">
        <v>1677.6930567451284</v>
      </c>
      <c r="L112" s="21" t="s">
        <v>126</v>
      </c>
      <c r="M112" s="21" t="s">
        <v>60</v>
      </c>
      <c r="N112" s="21" t="s">
        <v>127</v>
      </c>
      <c r="O112" s="21" t="s">
        <v>30</v>
      </c>
      <c r="P112" s="21">
        <v>-98.281262220105418</v>
      </c>
      <c r="Q112" s="21">
        <v>57.296339224871417</v>
      </c>
      <c r="R112" s="21">
        <v>644.69799999999998</v>
      </c>
      <c r="S112" s="21">
        <v>-0.15244542750265305</v>
      </c>
      <c r="T112" s="21">
        <v>8.8873145604409232E-2</v>
      </c>
      <c r="U112" s="21">
        <f>VLOOKUP(L112&amp;M112&amp;"v03",'DEER Thermostat Weights'!$F$23:$K$358,MATCH(O112,'DEER Thermostat Weights'!$F$20:$K$20,0),0)</f>
        <v>0.42647961099999998</v>
      </c>
      <c r="V112" s="21">
        <f t="shared" si="10"/>
        <v>-41.914954480219556</v>
      </c>
      <c r="W112" s="21">
        <f t="shared" si="11"/>
        <v>24.435720464347202</v>
      </c>
      <c r="X112" s="21">
        <f t="shared" si="12"/>
        <v>274.95055225247796</v>
      </c>
      <c r="Y112" s="21">
        <f t="shared" si="13"/>
        <v>-6.5014866620060174E-2</v>
      </c>
      <c r="Z112" s="21">
        <f t="shared" si="14"/>
        <v>3.7902584565714804E-2</v>
      </c>
    </row>
    <row r="113" spans="1:26" x14ac:dyDescent="0.3">
      <c r="A113" s="21">
        <v>1.5</v>
      </c>
      <c r="B113" s="21" t="s">
        <v>155</v>
      </c>
      <c r="C113" s="21">
        <v>0</v>
      </c>
      <c r="D113" s="21">
        <v>1393.8829164786162</v>
      </c>
      <c r="E113" s="21">
        <v>124146.02397999891</v>
      </c>
      <c r="F113" s="21">
        <v>1328.8489721619903</v>
      </c>
      <c r="G113" s="21">
        <v>1025.5492907999978</v>
      </c>
      <c r="H113" s="21">
        <v>7721.1838129999796</v>
      </c>
      <c r="I113" s="21">
        <v>990.05016354999987</v>
      </c>
      <c r="J113" s="21">
        <v>1385.7914030785639</v>
      </c>
      <c r="K113" s="21">
        <v>956.81105955908583</v>
      </c>
      <c r="L113" s="21" t="s">
        <v>126</v>
      </c>
      <c r="M113" s="21" t="s">
        <v>60</v>
      </c>
      <c r="N113" s="21" t="s">
        <v>127</v>
      </c>
      <c r="O113" s="21" t="s">
        <v>32</v>
      </c>
      <c r="P113" s="21">
        <v>-56.942430916573585</v>
      </c>
      <c r="Q113" s="21">
        <v>33.239103990914032</v>
      </c>
      <c r="R113" s="21">
        <v>644.69799999999998</v>
      </c>
      <c r="S113" s="21">
        <v>-8.8324193524058681E-2</v>
      </c>
      <c r="T113" s="21">
        <v>5.1557634723411634E-2</v>
      </c>
      <c r="U113" s="21">
        <f>VLOOKUP(L113&amp;M113&amp;"v03",'DEER Thermostat Weights'!$F$23:$K$358,MATCH(O113,'DEER Thermostat Weights'!$F$20:$K$20,0),0)</f>
        <v>0.23249821600000001</v>
      </c>
      <c r="V113" s="21">
        <f t="shared" si="10"/>
        <v>-13.239013602806605</v>
      </c>
      <c r="W113" s="21">
        <f t="shared" si="11"/>
        <v>7.7280323793259926</v>
      </c>
      <c r="X113" s="21">
        <f t="shared" si="12"/>
        <v>149.891134858768</v>
      </c>
      <c r="Y113" s="21">
        <f t="shared" si="13"/>
        <v>-2.0535217423982396E-2</v>
      </c>
      <c r="Z113" s="21">
        <f t="shared" si="14"/>
        <v>1.1987058094372859E-2</v>
      </c>
    </row>
    <row r="114" spans="1:26" x14ac:dyDescent="0.3">
      <c r="A114" s="21">
        <v>1.5</v>
      </c>
      <c r="B114" s="21" t="s">
        <v>156</v>
      </c>
      <c r="C114" s="21">
        <v>0</v>
      </c>
      <c r="D114" s="21">
        <v>876.75100773774193</v>
      </c>
      <c r="E114" s="21">
        <v>122316.20635999895</v>
      </c>
      <c r="F114" s="21">
        <v>840.12504909474001</v>
      </c>
      <c r="G114" s="21">
        <v>552.3906400999997</v>
      </c>
      <c r="H114" s="21">
        <v>7254.5377189999972</v>
      </c>
      <c r="I114" s="21">
        <v>525.12183634999974</v>
      </c>
      <c r="J114" s="21">
        <v>869.82431208017124</v>
      </c>
      <c r="K114" s="21">
        <v>507.55072485879003</v>
      </c>
      <c r="L114" s="21" t="s">
        <v>126</v>
      </c>
      <c r="M114" s="21" t="s">
        <v>60</v>
      </c>
      <c r="N114" s="21" t="s">
        <v>127</v>
      </c>
      <c r="O114" s="21" t="s">
        <v>34</v>
      </c>
      <c r="P114" s="21">
        <v>-29.699262985431233</v>
      </c>
      <c r="Q114" s="21">
        <v>17.571111491209706</v>
      </c>
      <c r="R114" s="21">
        <v>644.69799999999998</v>
      </c>
      <c r="S114" s="21">
        <v>-4.6066938295808629E-2</v>
      </c>
      <c r="T114" s="21">
        <v>2.7254794479290623E-2</v>
      </c>
      <c r="U114" s="21">
        <f>VLOOKUP(L114&amp;M114&amp;"v03",'DEER Thermostat Weights'!$F$23:$K$358,MATCH(O114,'DEER Thermostat Weights'!$F$20:$K$20,0),0)</f>
        <v>0.103545201</v>
      </c>
      <c r="V114" s="21">
        <f t="shared" si="10"/>
        <v>-3.075216155378337</v>
      </c>
      <c r="W114" s="21">
        <f t="shared" si="11"/>
        <v>1.8194042711507188</v>
      </c>
      <c r="X114" s="21">
        <f t="shared" si="12"/>
        <v>66.755383994298001</v>
      </c>
      <c r="Y114" s="21">
        <f t="shared" si="13"/>
        <v>-4.7700103852941021E-3</v>
      </c>
      <c r="Z114" s="21">
        <f t="shared" si="14"/>
        <v>2.8221031725718382E-3</v>
      </c>
    </row>
    <row r="115" spans="1:26" x14ac:dyDescent="0.3">
      <c r="A115" s="21">
        <v>1.5</v>
      </c>
      <c r="B115" s="21" t="s">
        <v>157</v>
      </c>
      <c r="C115" s="21">
        <v>0</v>
      </c>
      <c r="D115" s="21">
        <v>1780.8129334952064</v>
      </c>
      <c r="E115" s="21">
        <v>126141.89118999941</v>
      </c>
      <c r="F115" s="21">
        <v>1711.5628505886041</v>
      </c>
      <c r="G115" s="21">
        <v>677.23687719999907</v>
      </c>
      <c r="H115" s="21">
        <v>7362.633126000007</v>
      </c>
      <c r="I115" s="21">
        <v>654.15339073000018</v>
      </c>
      <c r="J115" s="21">
        <v>1746.2514191734447</v>
      </c>
      <c r="K115" s="21">
        <v>631.7507356911716</v>
      </c>
      <c r="L115" s="21" t="s">
        <v>126</v>
      </c>
      <c r="M115" s="21" t="s">
        <v>66</v>
      </c>
      <c r="N115" s="21" t="s">
        <v>127</v>
      </c>
      <c r="O115" s="21" t="s">
        <v>26</v>
      </c>
      <c r="P115" s="21">
        <v>-34.688568584840596</v>
      </c>
      <c r="Q115" s="21">
        <v>22.402655038828584</v>
      </c>
      <c r="R115" s="21">
        <v>559.26800000000003</v>
      </c>
      <c r="S115" s="21">
        <v>-6.2024947940594835E-2</v>
      </c>
      <c r="T115" s="21">
        <v>4.0057101494862184E-2</v>
      </c>
      <c r="U115" s="21">
        <f>VLOOKUP(L115&amp;M115&amp;"v03",'DEER Thermostat Weights'!$F$23:$K$358,MATCH(O115,'DEER Thermostat Weights'!$F$20:$K$20,0),0)</f>
        <v>1.9999901E-2</v>
      </c>
      <c r="V115" s="21">
        <f t="shared" si="10"/>
        <v>-0.69376793752852206</v>
      </c>
      <c r="W115" s="21">
        <f t="shared" si="11"/>
        <v>0.44805088291372286</v>
      </c>
      <c r="X115" s="21">
        <f t="shared" si="12"/>
        <v>11.185304632468</v>
      </c>
      <c r="Y115" s="21">
        <f t="shared" si="13"/>
        <v>-1.2404928183420505E-3</v>
      </c>
      <c r="Z115" s="21">
        <f t="shared" si="14"/>
        <v>8.0113806424419575E-4</v>
      </c>
    </row>
    <row r="116" spans="1:26" x14ac:dyDescent="0.3">
      <c r="A116" s="21">
        <v>1.5</v>
      </c>
      <c r="B116" s="21" t="s">
        <v>158</v>
      </c>
      <c r="C116" s="21">
        <v>0</v>
      </c>
      <c r="D116" s="21">
        <v>811.66451502343841</v>
      </c>
      <c r="E116" s="21">
        <v>122306.00687999949</v>
      </c>
      <c r="F116" s="21">
        <v>779.84689268941588</v>
      </c>
      <c r="G116" s="21">
        <v>243.46393524999993</v>
      </c>
      <c r="H116" s="21">
        <v>6924.4008350000067</v>
      </c>
      <c r="I116" s="21">
        <v>227.60691150999992</v>
      </c>
      <c r="J116" s="21">
        <v>791.64932698505436</v>
      </c>
      <c r="K116" s="21">
        <v>219.90848707102728</v>
      </c>
      <c r="L116" s="21" t="s">
        <v>126</v>
      </c>
      <c r="M116" s="21" t="s">
        <v>66</v>
      </c>
      <c r="N116" s="21" t="s">
        <v>127</v>
      </c>
      <c r="O116" s="21" t="s">
        <v>28</v>
      </c>
      <c r="P116" s="21">
        <v>-11.802434295638477</v>
      </c>
      <c r="Q116" s="21">
        <v>7.6984244389726371</v>
      </c>
      <c r="R116" s="21">
        <v>559.26800000000003</v>
      </c>
      <c r="S116" s="21">
        <v>-2.1103360635041656E-2</v>
      </c>
      <c r="T116" s="21">
        <v>1.3765179554297111E-2</v>
      </c>
      <c r="U116" s="21">
        <f>VLOOKUP(L116&amp;M116&amp;"v03",'DEER Thermostat Weights'!$F$23:$K$358,MATCH(O116,'DEER Thermostat Weights'!$F$20:$K$20,0),0)</f>
        <v>0.40173245200000002</v>
      </c>
      <c r="V116" s="21">
        <f t="shared" si="10"/>
        <v>-4.7414208691557382</v>
      </c>
      <c r="W116" s="21">
        <f t="shared" si="11"/>
        <v>3.0927069264052021</v>
      </c>
      <c r="X116" s="21">
        <f t="shared" si="12"/>
        <v>224.67610496513603</v>
      </c>
      <c r="Y116" s="21">
        <f t="shared" si="13"/>
        <v>-8.4779048133555614E-3</v>
      </c>
      <c r="Z116" s="21">
        <f t="shared" si="14"/>
        <v>5.5299193345680455E-3</v>
      </c>
    </row>
    <row r="117" spans="1:26" x14ac:dyDescent="0.3">
      <c r="A117" s="21">
        <v>1.5</v>
      </c>
      <c r="B117" s="21" t="s">
        <v>159</v>
      </c>
      <c r="C117" s="21">
        <v>0</v>
      </c>
      <c r="D117" s="21">
        <v>1058.8812276488982</v>
      </c>
      <c r="E117" s="21">
        <v>122914.40230999934</v>
      </c>
      <c r="F117" s="21">
        <v>1020.5765943147591</v>
      </c>
      <c r="G117" s="21">
        <v>641.36333636000165</v>
      </c>
      <c r="H117" s="21">
        <v>7314.4406140000001</v>
      </c>
      <c r="I117" s="21">
        <v>621.29101545999993</v>
      </c>
      <c r="J117" s="21">
        <v>1051.5245895501098</v>
      </c>
      <c r="K117" s="21">
        <v>600.48211986322792</v>
      </c>
      <c r="L117" s="21" t="s">
        <v>126</v>
      </c>
      <c r="M117" s="21" t="s">
        <v>66</v>
      </c>
      <c r="N117" s="21" t="s">
        <v>127</v>
      </c>
      <c r="O117" s="21" t="s">
        <v>30</v>
      </c>
      <c r="P117" s="21">
        <v>-30.947995235350731</v>
      </c>
      <c r="Q117" s="21">
        <v>20.808895596772004</v>
      </c>
      <c r="R117" s="21">
        <v>559.26800000000003</v>
      </c>
      <c r="S117" s="21">
        <v>-5.5336610060562612E-2</v>
      </c>
      <c r="T117" s="21">
        <v>3.7207377494818235E-2</v>
      </c>
      <c r="U117" s="21">
        <f>VLOOKUP(L117&amp;M117&amp;"v03",'DEER Thermostat Weights'!$F$23:$K$358,MATCH(O117,'DEER Thermostat Weights'!$F$20:$K$20,0),0)</f>
        <v>0.34785878100000001</v>
      </c>
      <c r="V117" s="21">
        <f t="shared" si="10"/>
        <v>-10.765531896962914</v>
      </c>
      <c r="W117" s="21">
        <f t="shared" si="11"/>
        <v>7.2385570562493768</v>
      </c>
      <c r="X117" s="21">
        <f t="shared" si="12"/>
        <v>194.54628473230801</v>
      </c>
      <c r="Y117" s="21">
        <f t="shared" si="13"/>
        <v>-1.9249325720339647E-2</v>
      </c>
      <c r="Z117" s="21">
        <f t="shared" si="14"/>
        <v>1.2942912979554305E-2</v>
      </c>
    </row>
    <row r="118" spans="1:26" x14ac:dyDescent="0.3">
      <c r="A118" s="21">
        <v>1.5</v>
      </c>
      <c r="B118" s="21" t="s">
        <v>160</v>
      </c>
      <c r="C118" s="21">
        <v>0</v>
      </c>
      <c r="D118" s="21">
        <v>2080.5951647126876</v>
      </c>
      <c r="E118" s="21">
        <v>126562.89439999779</v>
      </c>
      <c r="F118" s="21">
        <v>2053.3237534222039</v>
      </c>
      <c r="G118" s="21">
        <v>1504.76036903</v>
      </c>
      <c r="H118" s="21">
        <v>8164.8255949999657</v>
      </c>
      <c r="I118" s="21">
        <v>1484.7414636599988</v>
      </c>
      <c r="J118" s="21">
        <v>2136.0308617456467</v>
      </c>
      <c r="K118" s="21">
        <v>1432.7594207222787</v>
      </c>
      <c r="L118" s="21" t="s">
        <v>126</v>
      </c>
      <c r="M118" s="21" t="s">
        <v>66</v>
      </c>
      <c r="N118" s="21" t="s">
        <v>127</v>
      </c>
      <c r="O118" s="21" t="s">
        <v>32</v>
      </c>
      <c r="P118" s="21">
        <v>-82.707108323442753</v>
      </c>
      <c r="Q118" s="21">
        <v>51.982042937720053</v>
      </c>
      <c r="R118" s="21">
        <v>559.26800000000003</v>
      </c>
      <c r="S118" s="21">
        <v>-0.14788457112411715</v>
      </c>
      <c r="T118" s="21">
        <v>9.2946571121036867E-2</v>
      </c>
      <c r="U118" s="21">
        <f>VLOOKUP(L118&amp;M118&amp;"v03",'DEER Thermostat Weights'!$F$23:$K$358,MATCH(O118,'DEER Thermostat Weights'!$F$20:$K$20,0),0)</f>
        <v>0.21040984400000001</v>
      </c>
      <c r="V118" s="21">
        <f t="shared" si="10"/>
        <v>-17.402389760026693</v>
      </c>
      <c r="W118" s="21">
        <f t="shared" si="11"/>
        <v>10.937533545326978</v>
      </c>
      <c r="X118" s="21">
        <f t="shared" si="12"/>
        <v>117.67549263419201</v>
      </c>
      <c r="Y118" s="21">
        <f t="shared" si="13"/>
        <v>-3.1116369540232398E-2</v>
      </c>
      <c r="Z118" s="21">
        <f t="shared" si="14"/>
        <v>1.9556873529912273E-2</v>
      </c>
    </row>
    <row r="119" spans="1:26" x14ac:dyDescent="0.3">
      <c r="A119" s="21">
        <v>1.5</v>
      </c>
      <c r="B119" s="21" t="s">
        <v>161</v>
      </c>
      <c r="C119" s="21">
        <v>0</v>
      </c>
      <c r="D119" s="21">
        <v>562.33597486444228</v>
      </c>
      <c r="E119" s="21">
        <v>121087.69359999977</v>
      </c>
      <c r="F119" s="21">
        <v>546.44625884043398</v>
      </c>
      <c r="G119" s="21">
        <v>228.77694091000012</v>
      </c>
      <c r="H119" s="21">
        <v>6905.5768690000141</v>
      </c>
      <c r="I119" s="21">
        <v>212.75448699</v>
      </c>
      <c r="J119" s="21">
        <v>558.13690253663026</v>
      </c>
      <c r="K119" s="21">
        <v>205.36220037359342</v>
      </c>
      <c r="L119" s="21" t="s">
        <v>126</v>
      </c>
      <c r="M119" s="21" t="s">
        <v>66</v>
      </c>
      <c r="N119" s="21" t="s">
        <v>127</v>
      </c>
      <c r="O119" s="21" t="s">
        <v>34</v>
      </c>
      <c r="P119" s="21">
        <v>-11.690643696196275</v>
      </c>
      <c r="Q119" s="21">
        <v>7.3922866164065795</v>
      </c>
      <c r="R119" s="21">
        <v>559.26800000000003</v>
      </c>
      <c r="S119" s="21">
        <v>-2.0903473283285071E-2</v>
      </c>
      <c r="T119" s="21">
        <v>1.3217789353952987E-2</v>
      </c>
      <c r="U119" s="21">
        <f>VLOOKUP(L119&amp;M119&amp;"v03",'DEER Thermostat Weights'!$F$23:$K$358,MATCH(O119,'DEER Thermostat Weights'!$F$20:$K$20,0),0)</f>
        <v>1.9999020999999999E-2</v>
      </c>
      <c r="V119" s="21">
        <f t="shared" si="10"/>
        <v>-0.23380142878374691</v>
      </c>
      <c r="W119" s="21">
        <f t="shared" si="11"/>
        <v>0.1478384952795341</v>
      </c>
      <c r="X119" s="21">
        <f t="shared" si="12"/>
        <v>11.184812476628</v>
      </c>
      <c r="Y119" s="21">
        <f t="shared" si="13"/>
        <v>-4.1804900116535707E-4</v>
      </c>
      <c r="Z119" s="21">
        <f t="shared" si="14"/>
        <v>2.6434284686328223E-4</v>
      </c>
    </row>
    <row r="120" spans="1:26" x14ac:dyDescent="0.3">
      <c r="A120" s="21">
        <v>1.5</v>
      </c>
      <c r="B120" s="21" t="s">
        <v>162</v>
      </c>
      <c r="C120" s="21">
        <v>0</v>
      </c>
      <c r="D120" s="21">
        <v>3460.1336058052852</v>
      </c>
      <c r="E120" s="21">
        <v>135157.6375199999</v>
      </c>
      <c r="F120" s="21">
        <v>3339.2955637179894</v>
      </c>
      <c r="G120" s="21">
        <v>535.17276021000066</v>
      </c>
      <c r="H120" s="21">
        <v>7161.4700410000087</v>
      </c>
      <c r="I120" s="21">
        <v>508.19956788999997</v>
      </c>
      <c r="J120" s="21">
        <v>3369.928066278007</v>
      </c>
      <c r="K120" s="21">
        <v>490.57732297483375</v>
      </c>
      <c r="L120" s="21" t="s">
        <v>126</v>
      </c>
      <c r="M120" s="21" t="s">
        <v>72</v>
      </c>
      <c r="N120" s="21" t="s">
        <v>127</v>
      </c>
      <c r="O120" s="21" t="s">
        <v>26</v>
      </c>
      <c r="P120" s="21">
        <v>-30.632502560017656</v>
      </c>
      <c r="Q120" s="21">
        <v>17.62224491516622</v>
      </c>
      <c r="R120" s="21">
        <v>599.24599999999998</v>
      </c>
      <c r="S120" s="21">
        <v>-5.1118409734929655E-2</v>
      </c>
      <c r="T120" s="21">
        <v>2.9407363445340014E-2</v>
      </c>
      <c r="U120" s="21">
        <f>VLOOKUP(L120&amp;M120&amp;"v03",'DEER Thermostat Weights'!$F$23:$K$358,MATCH(O120,'DEER Thermostat Weights'!$F$20:$K$20,0),0)</f>
        <v>8.7990626000000002E-2</v>
      </c>
      <c r="V120" s="21">
        <f t="shared" si="10"/>
        <v>-2.6953730762025563</v>
      </c>
      <c r="W120" s="21">
        <f t="shared" si="11"/>
        <v>1.5505923616107926</v>
      </c>
      <c r="X120" s="21">
        <f t="shared" si="12"/>
        <v>52.728030667996002</v>
      </c>
      <c r="Y120" s="21">
        <f t="shared" si="13"/>
        <v>-4.4979408727009547E-3</v>
      </c>
      <c r="Z120" s="21">
        <f t="shared" si="14"/>
        <v>2.5875723185649845E-3</v>
      </c>
    </row>
    <row r="121" spans="1:26" x14ac:dyDescent="0.3">
      <c r="A121" s="21">
        <v>1.5</v>
      </c>
      <c r="B121" s="21" t="s">
        <v>163</v>
      </c>
      <c r="C121" s="21">
        <v>0</v>
      </c>
      <c r="D121" s="21">
        <v>2318.3563244793463</v>
      </c>
      <c r="E121" s="21">
        <v>130021.12919999981</v>
      </c>
      <c r="F121" s="21">
        <v>2229.6978103674469</v>
      </c>
      <c r="G121" s="21">
        <v>520.82875588000002</v>
      </c>
      <c r="H121" s="21">
        <v>7128.0752790000197</v>
      </c>
      <c r="I121" s="21">
        <v>495.86937484999993</v>
      </c>
      <c r="J121" s="21">
        <v>2258.1933354456442</v>
      </c>
      <c r="K121" s="21">
        <v>479.11750785242577</v>
      </c>
      <c r="L121" s="21" t="s">
        <v>126</v>
      </c>
      <c r="M121" s="21" t="s">
        <v>72</v>
      </c>
      <c r="N121" s="21" t="s">
        <v>127</v>
      </c>
      <c r="O121" s="21" t="s">
        <v>28</v>
      </c>
      <c r="P121" s="21">
        <v>-28.495525078197261</v>
      </c>
      <c r="Q121" s="21">
        <v>16.751866997574155</v>
      </c>
      <c r="R121" s="21">
        <v>599.24599999999998</v>
      </c>
      <c r="S121" s="21">
        <v>-4.7552299186306227E-2</v>
      </c>
      <c r="T121" s="21">
        <v>2.7954908330759247E-2</v>
      </c>
      <c r="U121" s="21">
        <f>VLOOKUP(L121&amp;M121&amp;"v03",'DEER Thermostat Weights'!$F$23:$K$358,MATCH(O121,'DEER Thermostat Weights'!$F$20:$K$20,0),0)</f>
        <v>0.16792573499999999</v>
      </c>
      <c r="V121" s="21">
        <f t="shared" si="10"/>
        <v>-4.7851319929672069</v>
      </c>
      <c r="W121" s="21">
        <f t="shared" si="11"/>
        <v>2.8130695781898831</v>
      </c>
      <c r="X121" s="21">
        <f t="shared" si="12"/>
        <v>100.62882499580999</v>
      </c>
      <c r="Y121" s="21">
        <f t="shared" si="13"/>
        <v>-7.9852547918003742E-3</v>
      </c>
      <c r="Z121" s="21">
        <f t="shared" si="14"/>
        <v>4.6943485283003697E-3</v>
      </c>
    </row>
    <row r="122" spans="1:26" x14ac:dyDescent="0.3">
      <c r="A122" s="21">
        <v>1.5</v>
      </c>
      <c r="B122" s="21" t="s">
        <v>164</v>
      </c>
      <c r="C122" s="21">
        <v>0</v>
      </c>
      <c r="D122" s="21">
        <v>2699.0884450233511</v>
      </c>
      <c r="E122" s="21">
        <v>131129.69272999946</v>
      </c>
      <c r="F122" s="21">
        <v>2600.3476352498615</v>
      </c>
      <c r="G122" s="21">
        <v>982.00386637999895</v>
      </c>
      <c r="H122" s="21">
        <v>7580.8586710000263</v>
      </c>
      <c r="I122" s="21">
        <v>950.01316319000034</v>
      </c>
      <c r="J122" s="21">
        <v>2654.8678309395159</v>
      </c>
      <c r="K122" s="21">
        <v>918.01531053068129</v>
      </c>
      <c r="L122" s="21" t="s">
        <v>126</v>
      </c>
      <c r="M122" s="21" t="s">
        <v>72</v>
      </c>
      <c r="N122" s="21" t="s">
        <v>127</v>
      </c>
      <c r="O122" s="21" t="s">
        <v>30</v>
      </c>
      <c r="P122" s="21">
        <v>-54.520195689654429</v>
      </c>
      <c r="Q122" s="21">
        <v>31.997852659319051</v>
      </c>
      <c r="R122" s="21">
        <v>599.24599999999998</v>
      </c>
      <c r="S122" s="21">
        <v>-9.0981326015783889E-2</v>
      </c>
      <c r="T122" s="21">
        <v>5.3396856481843939E-2</v>
      </c>
      <c r="U122" s="21">
        <f>VLOOKUP(L122&amp;M122&amp;"v03",'DEER Thermostat Weights'!$F$23:$K$358,MATCH(O122,'DEER Thermostat Weights'!$F$20:$K$20,0),0)</f>
        <v>0.25447065400000002</v>
      </c>
      <c r="V122" s="21">
        <f t="shared" si="10"/>
        <v>-13.873789853354344</v>
      </c>
      <c r="W122" s="21">
        <f t="shared" si="11"/>
        <v>8.142514492812559</v>
      </c>
      <c r="X122" s="21">
        <f t="shared" si="12"/>
        <v>152.49052152688401</v>
      </c>
      <c r="Y122" s="21">
        <f t="shared" si="13"/>
        <v>-2.3152077533023743E-2</v>
      </c>
      <c r="Z122" s="21">
        <f t="shared" si="14"/>
        <v>1.3587932990478967E-2</v>
      </c>
    </row>
    <row r="123" spans="1:26" x14ac:dyDescent="0.3">
      <c r="A123" s="21">
        <v>1.5</v>
      </c>
      <c r="B123" s="21" t="s">
        <v>165</v>
      </c>
      <c r="C123" s="21">
        <v>0</v>
      </c>
      <c r="D123" s="21">
        <v>3663.0703073579425</v>
      </c>
      <c r="E123" s="21">
        <v>133885.32794999829</v>
      </c>
      <c r="F123" s="21">
        <v>3595.335670837464</v>
      </c>
      <c r="G123" s="21">
        <v>1910.5524737699964</v>
      </c>
      <c r="H123" s="21">
        <v>8491.8474079999978</v>
      </c>
      <c r="I123" s="21">
        <v>1874.6765780999999</v>
      </c>
      <c r="J123" s="21">
        <v>3708.6731094555671</v>
      </c>
      <c r="K123" s="21">
        <v>1809.7678651193887</v>
      </c>
      <c r="L123" s="21" t="s">
        <v>126</v>
      </c>
      <c r="M123" s="21" t="s">
        <v>72</v>
      </c>
      <c r="N123" s="21" t="s">
        <v>127</v>
      </c>
      <c r="O123" s="21" t="s">
        <v>32</v>
      </c>
      <c r="P123" s="21">
        <v>-113.33743861810308</v>
      </c>
      <c r="Q123" s="21">
        <v>64.908712980611199</v>
      </c>
      <c r="R123" s="21">
        <v>599.24599999999998</v>
      </c>
      <c r="S123" s="21">
        <v>-0.18913340868041353</v>
      </c>
      <c r="T123" s="21">
        <v>0.10831730705021177</v>
      </c>
      <c r="U123" s="21">
        <f>VLOOKUP(L123&amp;M123&amp;"v03",'DEER Thermostat Weights'!$F$23:$K$358,MATCH(O123,'DEER Thermostat Weights'!$F$20:$K$20,0),0)</f>
        <v>0.27107670099999998</v>
      </c>
      <c r="V123" s="21">
        <f t="shared" si="10"/>
        <v>-30.723138960385377</v>
      </c>
      <c r="W123" s="21">
        <f t="shared" si="11"/>
        <v>17.595239780939959</v>
      </c>
      <c r="X123" s="21">
        <f t="shared" si="12"/>
        <v>162.44162876744599</v>
      </c>
      <c r="Y123" s="21">
        <f t="shared" si="13"/>
        <v>-5.126966047397126E-2</v>
      </c>
      <c r="Z123" s="21">
        <f t="shared" si="14"/>
        <v>2.9362298256375444E-2</v>
      </c>
    </row>
    <row r="124" spans="1:26" x14ac:dyDescent="0.3">
      <c r="A124" s="21">
        <v>1.5</v>
      </c>
      <c r="B124" s="21" t="s">
        <v>166</v>
      </c>
      <c r="C124" s="21">
        <v>0</v>
      </c>
      <c r="D124" s="21">
        <v>1958.5109215681523</v>
      </c>
      <c r="E124" s="21">
        <v>127552.05842999948</v>
      </c>
      <c r="F124" s="21">
        <v>1895.7878430782896</v>
      </c>
      <c r="G124" s="21">
        <v>886.72716026999967</v>
      </c>
      <c r="H124" s="21">
        <v>7474.6911679999639</v>
      </c>
      <c r="I124" s="21">
        <v>854.54071072999966</v>
      </c>
      <c r="J124" s="21">
        <v>1947.347340734947</v>
      </c>
      <c r="K124" s="21">
        <v>825.44824530273263</v>
      </c>
      <c r="L124" s="21" t="s">
        <v>126</v>
      </c>
      <c r="M124" s="21" t="s">
        <v>72</v>
      </c>
      <c r="N124" s="21" t="s">
        <v>127</v>
      </c>
      <c r="O124" s="21" t="s">
        <v>34</v>
      </c>
      <c r="P124" s="21">
        <v>-51.559497656657413</v>
      </c>
      <c r="Q124" s="21">
        <v>29.09246542726703</v>
      </c>
      <c r="R124" s="21">
        <v>599.24599999999998</v>
      </c>
      <c r="S124" s="21">
        <v>-8.6040620474158211E-2</v>
      </c>
      <c r="T124" s="21">
        <v>4.8548451599621907E-2</v>
      </c>
      <c r="U124" s="21">
        <f>VLOOKUP(L124&amp;M124&amp;"v03",'DEER Thermostat Weights'!$F$23:$K$358,MATCH(O124,'DEER Thermostat Weights'!$F$20:$K$20,0),0)</f>
        <v>0.218536284</v>
      </c>
      <c r="V124" s="21">
        <f t="shared" si="10"/>
        <v>-11.267621022792619</v>
      </c>
      <c r="W124" s="21">
        <f t="shared" si="11"/>
        <v>6.3577592868734092</v>
      </c>
      <c r="X124" s="21">
        <f t="shared" si="12"/>
        <v>130.95699404186399</v>
      </c>
      <c r="Y124" s="21">
        <f t="shared" si="13"/>
        <v>-1.8802997471476852E-2</v>
      </c>
      <c r="Z124" s="21">
        <f t="shared" si="14"/>
        <v>1.0609598206535228E-2</v>
      </c>
    </row>
    <row r="125" spans="1:26" x14ac:dyDescent="0.3">
      <c r="A125" s="21">
        <v>1.5</v>
      </c>
      <c r="B125" s="21" t="s">
        <v>167</v>
      </c>
      <c r="C125" s="21">
        <v>0</v>
      </c>
      <c r="D125" s="21">
        <v>3256.6985936728888</v>
      </c>
      <c r="E125" s="21">
        <v>129072.16281999915</v>
      </c>
      <c r="F125" s="21">
        <v>3158.9748356204677</v>
      </c>
      <c r="G125" s="21">
        <v>710.5994530300012</v>
      </c>
      <c r="H125" s="21">
        <v>7315.4671889999972</v>
      </c>
      <c r="I125" s="21">
        <v>685.77613100999997</v>
      </c>
      <c r="J125" s="21">
        <v>3203.7811306641483</v>
      </c>
      <c r="K125" s="21">
        <v>662.46396640302044</v>
      </c>
      <c r="L125" s="21" t="s">
        <v>126</v>
      </c>
      <c r="M125" s="21" t="s">
        <v>78</v>
      </c>
      <c r="N125" s="21" t="s">
        <v>127</v>
      </c>
      <c r="O125" s="21" t="s">
        <v>26</v>
      </c>
      <c r="P125" s="21">
        <v>-44.80629504368062</v>
      </c>
      <c r="Q125" s="21">
        <v>23.312164606979536</v>
      </c>
      <c r="R125" s="21">
        <v>486.95400000000001</v>
      </c>
      <c r="S125" s="21">
        <v>-9.2013403819828199E-2</v>
      </c>
      <c r="T125" s="21">
        <v>4.7873443091091837E-2</v>
      </c>
      <c r="U125" s="21">
        <f>VLOOKUP(L125&amp;M125&amp;"v03",'DEER Thermostat Weights'!$F$23:$K$358,MATCH(O125,'DEER Thermostat Weights'!$F$20:$K$20,0),0)</f>
        <v>0.02</v>
      </c>
      <c r="V125" s="21">
        <f t="shared" si="10"/>
        <v>-0.89612590087361244</v>
      </c>
      <c r="W125" s="21">
        <f t="shared" si="11"/>
        <v>0.4662432921395907</v>
      </c>
      <c r="X125" s="21">
        <f t="shared" si="12"/>
        <v>9.7390799999999995</v>
      </c>
      <c r="Y125" s="21">
        <f t="shared" si="13"/>
        <v>-1.8402680763965639E-3</v>
      </c>
      <c r="Z125" s="21">
        <f t="shared" si="14"/>
        <v>9.5746886182183672E-4</v>
      </c>
    </row>
    <row r="126" spans="1:26" x14ac:dyDescent="0.3">
      <c r="A126" s="21">
        <v>1.5</v>
      </c>
      <c r="B126" s="21" t="s">
        <v>168</v>
      </c>
      <c r="C126" s="21">
        <v>0</v>
      </c>
      <c r="D126" s="21">
        <v>3775.6424291607123</v>
      </c>
      <c r="E126" s="21">
        <v>129854.86692999928</v>
      </c>
      <c r="F126" s="21">
        <v>3700.1260440500491</v>
      </c>
      <c r="G126" s="21">
        <v>1196.7769240599987</v>
      </c>
      <c r="H126" s="21">
        <v>7793.1084130000063</v>
      </c>
      <c r="I126" s="21">
        <v>1163.6315685</v>
      </c>
      <c r="J126" s="21">
        <v>3781.4923643490083</v>
      </c>
      <c r="K126" s="21">
        <v>1123.5122429864421</v>
      </c>
      <c r="L126" s="21" t="s">
        <v>126</v>
      </c>
      <c r="M126" s="21" t="s">
        <v>78</v>
      </c>
      <c r="N126" s="21" t="s">
        <v>127</v>
      </c>
      <c r="O126" s="21" t="s">
        <v>28</v>
      </c>
      <c r="P126" s="21">
        <v>-81.366320298959181</v>
      </c>
      <c r="Q126" s="21">
        <v>40.119325513557897</v>
      </c>
      <c r="R126" s="21">
        <v>486.95400000000001</v>
      </c>
      <c r="S126" s="21">
        <v>-0.16709241591394502</v>
      </c>
      <c r="T126" s="21">
        <v>8.2388327262036862E-2</v>
      </c>
      <c r="U126" s="21">
        <f>VLOOKUP(L126&amp;M126&amp;"v03",'DEER Thermostat Weights'!$F$23:$K$358,MATCH(O126,'DEER Thermostat Weights'!$F$20:$K$20,0),0)</f>
        <v>0.189708931</v>
      </c>
      <c r="V126" s="21">
        <f t="shared" si="10"/>
        <v>-15.435917643319147</v>
      </c>
      <c r="W126" s="21">
        <f t="shared" si="11"/>
        <v>7.6109943556180948</v>
      </c>
      <c r="X126" s="21">
        <f t="shared" si="12"/>
        <v>92.379522786173993</v>
      </c>
      <c r="Y126" s="21">
        <f t="shared" si="13"/>
        <v>-3.16989236012419E-2</v>
      </c>
      <c r="Z126" s="21">
        <f t="shared" si="14"/>
        <v>1.562980149175917E-2</v>
      </c>
    </row>
    <row r="127" spans="1:26" x14ac:dyDescent="0.3">
      <c r="A127" s="21">
        <v>1.5</v>
      </c>
      <c r="B127" s="21" t="s">
        <v>169</v>
      </c>
      <c r="C127" s="21">
        <v>0</v>
      </c>
      <c r="D127" s="21">
        <v>3333.1927055174292</v>
      </c>
      <c r="E127" s="21">
        <v>127614.35464999937</v>
      </c>
      <c r="F127" s="21">
        <v>3250.05968696941</v>
      </c>
      <c r="G127" s="21">
        <v>1759.0731792600038</v>
      </c>
      <c r="H127" s="21">
        <v>8319.5463310000014</v>
      </c>
      <c r="I127" s="21">
        <v>1726.7321751999996</v>
      </c>
      <c r="J127" s="21">
        <v>3363.8668898309834</v>
      </c>
      <c r="K127" s="21">
        <v>1669.6405990975898</v>
      </c>
      <c r="L127" s="21" t="s">
        <v>126</v>
      </c>
      <c r="M127" s="21" t="s">
        <v>78</v>
      </c>
      <c r="N127" s="21" t="s">
        <v>127</v>
      </c>
      <c r="O127" s="21" t="s">
        <v>30</v>
      </c>
      <c r="P127" s="21">
        <v>-113.80720286157339</v>
      </c>
      <c r="Q127" s="21">
        <v>57.091576102409817</v>
      </c>
      <c r="R127" s="21">
        <v>486.95400000000001</v>
      </c>
      <c r="S127" s="21">
        <v>-0.23371243045867451</v>
      </c>
      <c r="T127" s="21">
        <v>0.11724223664331707</v>
      </c>
      <c r="U127" s="21">
        <f>VLOOKUP(L127&amp;M127&amp;"v03",'DEER Thermostat Weights'!$F$23:$K$358,MATCH(O127,'DEER Thermostat Weights'!$F$20:$K$20,0),0)</f>
        <v>0.51967289500000002</v>
      </c>
      <c r="V127" s="21">
        <f t="shared" si="10"/>
        <v>-59.14251858292613</v>
      </c>
      <c r="W127" s="21">
        <f t="shared" si="11"/>
        <v>29.668944633252128</v>
      </c>
      <c r="X127" s="21">
        <f t="shared" si="12"/>
        <v>253.05679491183002</v>
      </c>
      <c r="Y127" s="21">
        <f t="shared" si="13"/>
        <v>-0.12145401533394556</v>
      </c>
      <c r="Z127" s="21">
        <f t="shared" si="14"/>
        <v>6.0927612532707662E-2</v>
      </c>
    </row>
    <row r="128" spans="1:26" x14ac:dyDescent="0.3">
      <c r="A128" s="21">
        <v>1.5</v>
      </c>
      <c r="B128" s="21" t="s">
        <v>170</v>
      </c>
      <c r="C128" s="21">
        <v>0</v>
      </c>
      <c r="D128" s="21">
        <v>2510.1315947270577</v>
      </c>
      <c r="E128" s="21">
        <v>124720.35703999965</v>
      </c>
      <c r="F128" s="21">
        <v>2435.5556224551974</v>
      </c>
      <c r="G128" s="21">
        <v>1139.0423401600012</v>
      </c>
      <c r="H128" s="21">
        <v>7713.5194599999759</v>
      </c>
      <c r="I128" s="21">
        <v>1109.64263654</v>
      </c>
      <c r="J128" s="21">
        <v>2508.8396130109713</v>
      </c>
      <c r="K128" s="21">
        <v>1072.1338260667781</v>
      </c>
      <c r="L128" s="21" t="s">
        <v>126</v>
      </c>
      <c r="M128" s="21" t="s">
        <v>78</v>
      </c>
      <c r="N128" s="21" t="s">
        <v>127</v>
      </c>
      <c r="O128" s="21" t="s">
        <v>32</v>
      </c>
      <c r="P128" s="21">
        <v>-73.283990555773926</v>
      </c>
      <c r="Q128" s="21">
        <v>37.508810473221956</v>
      </c>
      <c r="R128" s="21">
        <v>486.95400000000001</v>
      </c>
      <c r="S128" s="21">
        <v>-0.15049468852452988</v>
      </c>
      <c r="T128" s="21">
        <v>7.702742039950787E-2</v>
      </c>
      <c r="U128" s="21">
        <f>VLOOKUP(L128&amp;M128&amp;"v03",'DEER Thermostat Weights'!$F$23:$K$358,MATCH(O128,'DEER Thermostat Weights'!$F$20:$K$20,0),0)</f>
        <v>0.25053883300000002</v>
      </c>
      <c r="V128" s="21">
        <f t="shared" si="10"/>
        <v>-18.360485471426621</v>
      </c>
      <c r="W128" s="21">
        <f t="shared" si="11"/>
        <v>9.3974136031792082</v>
      </c>
      <c r="X128" s="21">
        <f t="shared" si="12"/>
        <v>122.000886884682</v>
      </c>
      <c r="Y128" s="21">
        <f t="shared" si="13"/>
        <v>-3.7704763635634207E-2</v>
      </c>
      <c r="Z128" s="21">
        <f t="shared" si="14"/>
        <v>1.9298360015893096E-2</v>
      </c>
    </row>
    <row r="129" spans="1:26" x14ac:dyDescent="0.3">
      <c r="A129" s="21">
        <v>1.5</v>
      </c>
      <c r="B129" s="21" t="s">
        <v>171</v>
      </c>
      <c r="C129" s="21">
        <v>0</v>
      </c>
      <c r="D129" s="21">
        <v>1774.1743457469136</v>
      </c>
      <c r="E129" s="21">
        <v>121805.66187999902</v>
      </c>
      <c r="F129" s="21">
        <v>1721.6024820771488</v>
      </c>
      <c r="G129" s="21">
        <v>636.96536305000063</v>
      </c>
      <c r="H129" s="21">
        <v>7216.1974309999705</v>
      </c>
      <c r="I129" s="21">
        <v>612.25958043999992</v>
      </c>
      <c r="J129" s="21">
        <v>1764.303307961346</v>
      </c>
      <c r="K129" s="21">
        <v>591.09345382720994</v>
      </c>
      <c r="L129" s="21" t="s">
        <v>126</v>
      </c>
      <c r="M129" s="21" t="s">
        <v>78</v>
      </c>
      <c r="N129" s="21" t="s">
        <v>127</v>
      </c>
      <c r="O129" s="21" t="s">
        <v>34</v>
      </c>
      <c r="P129" s="21">
        <v>-42.700825884197229</v>
      </c>
      <c r="Q129" s="21">
        <v>21.166126612789981</v>
      </c>
      <c r="R129" s="21">
        <v>486.95400000000001</v>
      </c>
      <c r="S129" s="21">
        <v>-8.7689650119307433E-2</v>
      </c>
      <c r="T129" s="21">
        <v>4.3466377959293853E-2</v>
      </c>
      <c r="U129" s="21">
        <f>VLOOKUP(L129&amp;M129&amp;"v03",'DEER Thermostat Weights'!$F$23:$K$358,MATCH(O129,'DEER Thermostat Weights'!$F$20:$K$20,0),0)</f>
        <v>2.0079342E-2</v>
      </c>
      <c r="V129" s="21">
        <f t="shared" si="10"/>
        <v>-0.85740448661124857</v>
      </c>
      <c r="W129" s="21">
        <f t="shared" si="11"/>
        <v>0.4250018950735116</v>
      </c>
      <c r="X129" s="21">
        <f t="shared" si="12"/>
        <v>9.7777159042679997</v>
      </c>
      <c r="Y129" s="21">
        <f t="shared" si="13"/>
        <v>-1.7607504746059148E-3</v>
      </c>
      <c r="Z129" s="21">
        <f t="shared" si="14"/>
        <v>8.7277626854592337E-4</v>
      </c>
    </row>
    <row r="130" spans="1:26" x14ac:dyDescent="0.3">
      <c r="A130" s="21">
        <v>1.5</v>
      </c>
      <c r="B130" s="21" t="s">
        <v>172</v>
      </c>
      <c r="C130" s="21">
        <v>0</v>
      </c>
      <c r="D130" s="21">
        <v>3939.7007131047903</v>
      </c>
      <c r="E130" s="21">
        <v>128666.21174000265</v>
      </c>
      <c r="F130" s="21">
        <v>3866.673829934598</v>
      </c>
      <c r="G130" s="21">
        <v>607.57063214999926</v>
      </c>
      <c r="H130" s="21">
        <v>7193.3062441999664</v>
      </c>
      <c r="I130" s="21">
        <v>596.54991178</v>
      </c>
      <c r="J130" s="21">
        <v>3901.3412372492312</v>
      </c>
      <c r="K130" s="21">
        <v>578.39056149604278</v>
      </c>
      <c r="L130" s="21" t="s">
        <v>126</v>
      </c>
      <c r="M130" s="21" t="s">
        <v>84</v>
      </c>
      <c r="N130" s="21" t="s">
        <v>127</v>
      </c>
      <c r="O130" s="21" t="s">
        <v>26</v>
      </c>
      <c r="P130" s="21">
        <v>-34.667407314633238</v>
      </c>
      <c r="Q130" s="21">
        <v>18.159350283957224</v>
      </c>
      <c r="R130" s="21">
        <v>487.81900000000002</v>
      </c>
      <c r="S130" s="21">
        <v>-7.1066127630603229E-2</v>
      </c>
      <c r="T130" s="21">
        <v>3.7225590401270194E-2</v>
      </c>
      <c r="U130" s="21">
        <f>VLOOKUP(L130&amp;M130&amp;"v03",'DEER Thermostat Weights'!$F$23:$K$358,MATCH(O130,'DEER Thermostat Weights'!$F$20:$K$20,0),0)</f>
        <v>0.18060073700000001</v>
      </c>
      <c r="V130" s="21">
        <f t="shared" si="10"/>
        <v>-6.2609593109019537</v>
      </c>
      <c r="W130" s="21">
        <f t="shared" si="11"/>
        <v>3.279592044723834</v>
      </c>
      <c r="X130" s="21">
        <f t="shared" si="12"/>
        <v>88.100470922603009</v>
      </c>
      <c r="Y130" s="21">
        <f t="shared" si="13"/>
        <v>-1.2834595025823008E-2</v>
      </c>
      <c r="Z130" s="21">
        <f t="shared" si="14"/>
        <v>6.722969061729523E-3</v>
      </c>
    </row>
    <row r="131" spans="1:26" x14ac:dyDescent="0.3">
      <c r="A131" s="21">
        <v>1.5</v>
      </c>
      <c r="B131" s="21" t="s">
        <v>173</v>
      </c>
      <c r="C131" s="21">
        <v>0</v>
      </c>
      <c r="D131" s="21">
        <v>3129.7839201392958</v>
      </c>
      <c r="E131" s="21">
        <v>125660.0362200025</v>
      </c>
      <c r="F131" s="21">
        <v>3042.2425513200124</v>
      </c>
      <c r="G131" s="21">
        <v>648.27271451000024</v>
      </c>
      <c r="H131" s="21">
        <v>7216.2511329999961</v>
      </c>
      <c r="I131" s="21">
        <v>621.66616193999994</v>
      </c>
      <c r="J131" s="21">
        <v>3085.395910191799</v>
      </c>
      <c r="K131" s="21">
        <v>600.32927768709828</v>
      </c>
      <c r="L131" s="21" t="s">
        <v>126</v>
      </c>
      <c r="M131" s="21" t="s">
        <v>84</v>
      </c>
      <c r="N131" s="21" t="s">
        <v>127</v>
      </c>
      <c r="O131" s="21" t="s">
        <v>28</v>
      </c>
      <c r="P131" s="21">
        <v>-43.153358871786622</v>
      </c>
      <c r="Q131" s="21">
        <v>21.336884252901655</v>
      </c>
      <c r="R131" s="21">
        <v>487.81900000000002</v>
      </c>
      <c r="S131" s="21">
        <v>-8.8461824717337004E-2</v>
      </c>
      <c r="T131" s="21">
        <v>4.3739346464368251E-2</v>
      </c>
      <c r="U131" s="21">
        <f>VLOOKUP(L131&amp;M131&amp;"v03",'DEER Thermostat Weights'!$F$23:$K$358,MATCH(O131,'DEER Thermostat Weights'!$F$20:$K$20,0),0)</f>
        <v>0.17020195599999999</v>
      </c>
      <c r="V131" s="21">
        <f t="shared" si="10"/>
        <v>-7.3447860879480356</v>
      </c>
      <c r="W131" s="21">
        <f t="shared" si="11"/>
        <v>3.6315794347894599</v>
      </c>
      <c r="X131" s="21">
        <f t="shared" si="12"/>
        <v>83.027747973963997</v>
      </c>
      <c r="Y131" s="21">
        <f t="shared" si="13"/>
        <v>-1.5056375598219904E-2</v>
      </c>
      <c r="Z131" s="21">
        <f t="shared" si="14"/>
        <v>7.4445223223971596E-3</v>
      </c>
    </row>
    <row r="132" spans="1:26" x14ac:dyDescent="0.3">
      <c r="A132" s="21">
        <v>1.5</v>
      </c>
      <c r="B132" s="21" t="s">
        <v>174</v>
      </c>
      <c r="C132" s="21">
        <v>0</v>
      </c>
      <c r="D132" s="21">
        <v>3003.6289135645952</v>
      </c>
      <c r="E132" s="21">
        <v>124610.75851000237</v>
      </c>
      <c r="F132" s="21">
        <v>2912.4336197467205</v>
      </c>
      <c r="G132" s="21">
        <v>1036.2655925400015</v>
      </c>
      <c r="H132" s="21">
        <v>7587.0118440000006</v>
      </c>
      <c r="I132" s="21">
        <v>1003.8746699499998</v>
      </c>
      <c r="J132" s="21">
        <v>2982.9446056809916</v>
      </c>
      <c r="K132" s="21">
        <v>969.84373722831447</v>
      </c>
      <c r="L132" s="21" t="s">
        <v>126</v>
      </c>
      <c r="M132" s="21" t="s">
        <v>84</v>
      </c>
      <c r="N132" s="21" t="s">
        <v>127</v>
      </c>
      <c r="O132" s="21" t="s">
        <v>30</v>
      </c>
      <c r="P132" s="21">
        <v>-70.510985934271048</v>
      </c>
      <c r="Q132" s="21">
        <v>34.030932721685303</v>
      </c>
      <c r="R132" s="21">
        <v>487.81900000000002</v>
      </c>
      <c r="S132" s="21">
        <v>-0.14454333663566005</v>
      </c>
      <c r="T132" s="21">
        <v>6.9761392487142374E-2</v>
      </c>
      <c r="U132" s="21">
        <f>VLOOKUP(L132&amp;M132&amp;"v03",'DEER Thermostat Weights'!$F$23:$K$358,MATCH(O132,'DEER Thermostat Weights'!$F$20:$K$20,0),0)</f>
        <v>0.26235282700000001</v>
      </c>
      <c r="V132" s="21">
        <f t="shared" si="10"/>
        <v>-18.498756494413247</v>
      </c>
      <c r="W132" s="21">
        <f t="shared" si="11"/>
        <v>8.9281114049809442</v>
      </c>
      <c r="X132" s="21">
        <f t="shared" si="12"/>
        <v>127.98069371431301</v>
      </c>
      <c r="Y132" s="21">
        <f t="shared" si="13"/>
        <v>-3.7921352990378084E-2</v>
      </c>
      <c r="Z132" s="21">
        <f t="shared" si="14"/>
        <v>1.8302098534458362E-2</v>
      </c>
    </row>
    <row r="133" spans="1:26" x14ac:dyDescent="0.3">
      <c r="A133" s="21">
        <v>1.5</v>
      </c>
      <c r="B133" s="21" t="s">
        <v>175</v>
      </c>
      <c r="C133" s="21">
        <v>0</v>
      </c>
      <c r="D133" s="21">
        <v>2510.9106914920271</v>
      </c>
      <c r="E133" s="21">
        <v>121922.8919100026</v>
      </c>
      <c r="F133" s="21">
        <v>2437.3708986544498</v>
      </c>
      <c r="G133" s="21">
        <v>1095.1311349099965</v>
      </c>
      <c r="H133" s="21">
        <v>7633.7719699999943</v>
      </c>
      <c r="I133" s="21">
        <v>1064.31804278</v>
      </c>
      <c r="J133" s="21">
        <v>2507.0902068851333</v>
      </c>
      <c r="K133" s="21">
        <v>1029.0781471097175</v>
      </c>
      <c r="L133" s="21" t="s">
        <v>126</v>
      </c>
      <c r="M133" s="21" t="s">
        <v>84</v>
      </c>
      <c r="N133" s="21" t="s">
        <v>127</v>
      </c>
      <c r="O133" s="21" t="s">
        <v>32</v>
      </c>
      <c r="P133" s="21">
        <v>-69.719308230683509</v>
      </c>
      <c r="Q133" s="21">
        <v>35.239895670282522</v>
      </c>
      <c r="R133" s="21">
        <v>487.81900000000002</v>
      </c>
      <c r="S133" s="21">
        <v>-0.14292044432603795</v>
      </c>
      <c r="T133" s="21">
        <v>7.223969478491514E-2</v>
      </c>
      <c r="U133" s="21">
        <f>VLOOKUP(L133&amp;M133&amp;"v03",'DEER Thermostat Weights'!$F$23:$K$358,MATCH(O133,'DEER Thermostat Weights'!$F$20:$K$20,0),0)</f>
        <v>0.245863833</v>
      </c>
      <c r="V133" s="21">
        <f t="shared" ref="V133:V196" si="15">P133*$U133</f>
        <v>-17.141456355704296</v>
      </c>
      <c r="W133" s="21">
        <f t="shared" ref="W133:W196" si="16">Q133*$U133</f>
        <v>8.6642158240157645</v>
      </c>
      <c r="X133" s="21">
        <f t="shared" ref="X133:X196" si="17">R133*$U133</f>
        <v>119.93704915022701</v>
      </c>
      <c r="Y133" s="21">
        <f t="shared" ref="Y133:Y196" si="18">S133*$U133</f>
        <v>-3.5138968256062796E-2</v>
      </c>
      <c r="Z133" s="21">
        <f t="shared" ref="Z133:Z196" si="19">T133*$U133</f>
        <v>1.7761128254569346E-2</v>
      </c>
    </row>
    <row r="134" spans="1:26" x14ac:dyDescent="0.3">
      <c r="A134" s="21">
        <v>1.5</v>
      </c>
      <c r="B134" s="21" t="s">
        <v>176</v>
      </c>
      <c r="C134" s="21">
        <v>0</v>
      </c>
      <c r="D134" s="21">
        <v>1512.9520465559199</v>
      </c>
      <c r="E134" s="21">
        <v>117099.52721000132</v>
      </c>
      <c r="F134" s="21">
        <v>1475.8504435358084</v>
      </c>
      <c r="G134" s="21">
        <v>674.07672055999967</v>
      </c>
      <c r="H134" s="21">
        <v>7209.8838580000202</v>
      </c>
      <c r="I134" s="21">
        <v>648.59081564999997</v>
      </c>
      <c r="J134" s="21">
        <v>1517.2149820478164</v>
      </c>
      <c r="K134" s="21">
        <v>627.19500623596048</v>
      </c>
      <c r="L134" s="21" t="s">
        <v>126</v>
      </c>
      <c r="M134" s="21" t="s">
        <v>84</v>
      </c>
      <c r="N134" s="21" t="s">
        <v>127</v>
      </c>
      <c r="O134" s="21" t="s">
        <v>34</v>
      </c>
      <c r="P134" s="21">
        <v>-41.364538512008039</v>
      </c>
      <c r="Q134" s="21">
        <v>21.395809414039491</v>
      </c>
      <c r="R134" s="21">
        <v>487.81900000000002</v>
      </c>
      <c r="S134" s="21">
        <v>-8.4794849138733905E-2</v>
      </c>
      <c r="T134" s="21">
        <v>4.3860139547741046E-2</v>
      </c>
      <c r="U134" s="21">
        <f>VLOOKUP(L134&amp;M134&amp;"v03",'DEER Thermostat Weights'!$F$23:$K$358,MATCH(O134,'DEER Thermostat Weights'!$F$20:$K$20,0),0)</f>
        <v>0.14098064699999999</v>
      </c>
      <c r="V134" s="21">
        <f t="shared" si="15"/>
        <v>-5.8315994022793101</v>
      </c>
      <c r="W134" s="21">
        <f t="shared" si="16"/>
        <v>3.016395054279978</v>
      </c>
      <c r="X134" s="21">
        <f t="shared" si="17"/>
        <v>68.773038238892994</v>
      </c>
      <c r="Y134" s="21">
        <f t="shared" si="18"/>
        <v>-1.1954432693846098E-2</v>
      </c>
      <c r="Z134" s="21">
        <f t="shared" si="19"/>
        <v>6.1834308509508195E-3</v>
      </c>
    </row>
    <row r="135" spans="1:26" x14ac:dyDescent="0.3">
      <c r="A135" s="21">
        <v>1.5</v>
      </c>
      <c r="B135" s="21" t="s">
        <v>177</v>
      </c>
      <c r="C135" s="21">
        <v>0</v>
      </c>
      <c r="D135" s="21">
        <v>8500.4320461612097</v>
      </c>
      <c r="E135" s="21">
        <v>148600.79423999932</v>
      </c>
      <c r="F135" s="21">
        <v>8379.4454384836463</v>
      </c>
      <c r="G135" s="21">
        <v>1771.4761624199959</v>
      </c>
      <c r="H135" s="21">
        <v>8477.1764374699924</v>
      </c>
      <c r="I135" s="21">
        <v>1743.0406339900003</v>
      </c>
      <c r="J135" s="21">
        <v>8507.9102073727045</v>
      </c>
      <c r="K135" s="21">
        <v>1680.6707865348444</v>
      </c>
      <c r="L135" s="21" t="s">
        <v>126</v>
      </c>
      <c r="M135" s="21" t="s">
        <v>90</v>
      </c>
      <c r="N135" s="21" t="s">
        <v>127</v>
      </c>
      <c r="O135" s="21" t="s">
        <v>26</v>
      </c>
      <c r="P135" s="21">
        <v>-128.46476888905818</v>
      </c>
      <c r="Q135" s="21">
        <v>62.369847455155877</v>
      </c>
      <c r="R135" s="21">
        <v>503.42500000000001</v>
      </c>
      <c r="S135" s="21">
        <v>-0.255181544200344</v>
      </c>
      <c r="T135" s="21">
        <v>0.12389104127756047</v>
      </c>
      <c r="U135" s="21">
        <f>VLOOKUP(L135&amp;M135&amp;"v03",'DEER Thermostat Weights'!$F$23:$K$358,MATCH(O135,'DEER Thermostat Weights'!$F$20:$K$20,0),0)</f>
        <v>1.9999276999999999E-2</v>
      </c>
      <c r="V135" s="21">
        <f t="shared" si="15"/>
        <v>-2.5692024977532566</v>
      </c>
      <c r="W135" s="21">
        <f t="shared" si="16"/>
        <v>1.2473518557034073</v>
      </c>
      <c r="X135" s="21">
        <f t="shared" si="17"/>
        <v>10.068136023725</v>
      </c>
      <c r="Y135" s="21">
        <f t="shared" si="18"/>
        <v>-5.1034463877504231E-3</v>
      </c>
      <c r="Z135" s="21">
        <f t="shared" si="19"/>
        <v>2.4777312523283656E-3</v>
      </c>
    </row>
    <row r="136" spans="1:26" x14ac:dyDescent="0.3">
      <c r="A136" s="21">
        <v>1.5</v>
      </c>
      <c r="B136" s="21" t="s">
        <v>178</v>
      </c>
      <c r="C136" s="21">
        <v>0</v>
      </c>
      <c r="D136" s="21">
        <v>6616.5519816834394</v>
      </c>
      <c r="E136" s="21">
        <v>141060.792100002</v>
      </c>
      <c r="F136" s="21">
        <v>6512.2109240089057</v>
      </c>
      <c r="G136" s="21">
        <v>2155.7632864700004</v>
      </c>
      <c r="H136" s="21">
        <v>8810.3868959999982</v>
      </c>
      <c r="I136" s="21">
        <v>2126.6293667599998</v>
      </c>
      <c r="J136" s="21">
        <v>6676.2130565719726</v>
      </c>
      <c r="K136" s="21">
        <v>2052.4479174812818</v>
      </c>
      <c r="L136" s="21" t="s">
        <v>126</v>
      </c>
      <c r="M136" s="21" t="s">
        <v>90</v>
      </c>
      <c r="N136" s="21" t="s">
        <v>127</v>
      </c>
      <c r="O136" s="21" t="s">
        <v>28</v>
      </c>
      <c r="P136" s="21">
        <v>-164.00213256306688</v>
      </c>
      <c r="Q136" s="21">
        <v>74.181449278717992</v>
      </c>
      <c r="R136" s="21">
        <v>503.42500000000001</v>
      </c>
      <c r="S136" s="21">
        <v>-0.32577272198056689</v>
      </c>
      <c r="T136" s="21">
        <v>0.14735352689818343</v>
      </c>
      <c r="U136" s="21">
        <f>VLOOKUP(L136&amp;M136&amp;"v03",'DEER Thermostat Weights'!$F$23:$K$358,MATCH(O136,'DEER Thermostat Weights'!$F$20:$K$20,0),0)</f>
        <v>2.0000962000000001E-2</v>
      </c>
      <c r="V136" s="21">
        <f t="shared" si="15"/>
        <v>-3.2802004213128635</v>
      </c>
      <c r="W136" s="21">
        <f t="shared" si="16"/>
        <v>1.483700348128566</v>
      </c>
      <c r="X136" s="21">
        <f t="shared" si="17"/>
        <v>10.068984294850001</v>
      </c>
      <c r="Y136" s="21">
        <f t="shared" si="18"/>
        <v>-6.5157678329698836E-3</v>
      </c>
      <c r="Z136" s="21">
        <f t="shared" si="19"/>
        <v>2.9472122920565446E-3</v>
      </c>
    </row>
    <row r="137" spans="1:26" x14ac:dyDescent="0.3">
      <c r="A137" s="21">
        <v>1.5</v>
      </c>
      <c r="B137" s="21" t="s">
        <v>179</v>
      </c>
      <c r="C137" s="21">
        <v>0</v>
      </c>
      <c r="D137" s="21">
        <v>6419.3615828238408</v>
      </c>
      <c r="E137" s="21">
        <v>140580.3541300018</v>
      </c>
      <c r="F137" s="21">
        <v>6308.7293894945378</v>
      </c>
      <c r="G137" s="21">
        <v>2351.8444033700034</v>
      </c>
      <c r="H137" s="21">
        <v>8995.0831219999891</v>
      </c>
      <c r="I137" s="21">
        <v>2326.7116954099988</v>
      </c>
      <c r="J137" s="21">
        <v>6469.7371215816092</v>
      </c>
      <c r="K137" s="21">
        <v>2246.6702096351655</v>
      </c>
      <c r="L137" s="21" t="s">
        <v>126</v>
      </c>
      <c r="M137" s="21" t="s">
        <v>90</v>
      </c>
      <c r="N137" s="21" t="s">
        <v>127</v>
      </c>
      <c r="O137" s="21" t="s">
        <v>30</v>
      </c>
      <c r="P137" s="21">
        <v>-161.00773208707142</v>
      </c>
      <c r="Q137" s="21">
        <v>80.041485774833291</v>
      </c>
      <c r="R137" s="21">
        <v>503.42500000000001</v>
      </c>
      <c r="S137" s="21">
        <v>-0.3198246652174036</v>
      </c>
      <c r="T137" s="21">
        <v>0.15899386358411538</v>
      </c>
      <c r="U137" s="21">
        <f>VLOOKUP(L137&amp;M137&amp;"v03",'DEER Thermostat Weights'!$F$23:$K$358,MATCH(O137,'DEER Thermostat Weights'!$F$20:$K$20,0),0)</f>
        <v>0.28354425900000002</v>
      </c>
      <c r="V137" s="21">
        <f t="shared" si="15"/>
        <v>-45.652818087899192</v>
      </c>
      <c r="W137" s="21">
        <f t="shared" si="16"/>
        <v>22.695303773284149</v>
      </c>
      <c r="X137" s="21">
        <f t="shared" si="17"/>
        <v>142.74326858707502</v>
      </c>
      <c r="Y137" s="21">
        <f t="shared" si="18"/>
        <v>-9.0684447708991783E-2</v>
      </c>
      <c r="Z137" s="21">
        <f t="shared" si="19"/>
        <v>4.5081797235505081E-2</v>
      </c>
    </row>
    <row r="138" spans="1:26" x14ac:dyDescent="0.3">
      <c r="A138" s="21">
        <v>1.5</v>
      </c>
      <c r="B138" s="21" t="s">
        <v>180</v>
      </c>
      <c r="C138" s="21">
        <v>0</v>
      </c>
      <c r="D138" s="21">
        <v>4851.7501472469112</v>
      </c>
      <c r="E138" s="21">
        <v>134413.7015300029</v>
      </c>
      <c r="F138" s="21">
        <v>4759.4293127032079</v>
      </c>
      <c r="G138" s="21">
        <v>1711.2467207299974</v>
      </c>
      <c r="H138" s="21">
        <v>8347.6294259299484</v>
      </c>
      <c r="I138" s="21">
        <v>1687.10621507</v>
      </c>
      <c r="J138" s="21">
        <v>4874.9846380295858</v>
      </c>
      <c r="K138" s="21">
        <v>1628.1013360296768</v>
      </c>
      <c r="L138" s="21" t="s">
        <v>126</v>
      </c>
      <c r="M138" s="21" t="s">
        <v>90</v>
      </c>
      <c r="N138" s="21" t="s">
        <v>127</v>
      </c>
      <c r="O138" s="21" t="s">
        <v>32</v>
      </c>
      <c r="P138" s="21">
        <v>-115.5553253263779</v>
      </c>
      <c r="Q138" s="21">
        <v>59.004879040323203</v>
      </c>
      <c r="R138" s="21">
        <v>503.42500000000001</v>
      </c>
      <c r="S138" s="21">
        <v>-0.22953831320728588</v>
      </c>
      <c r="T138" s="21">
        <v>0.1172068908781312</v>
      </c>
      <c r="U138" s="21">
        <f>VLOOKUP(L138&amp;M138&amp;"v03",'DEER Thermostat Weights'!$F$23:$K$358,MATCH(O138,'DEER Thermostat Weights'!$F$20:$K$20,0),0)</f>
        <v>0.52669910799999997</v>
      </c>
      <c r="V138" s="21">
        <f t="shared" si="15"/>
        <v>-60.862886774053045</v>
      </c>
      <c r="W138" s="21">
        <f t="shared" si="16"/>
        <v>31.077817158186125</v>
      </c>
      <c r="X138" s="21">
        <f t="shared" si="17"/>
        <v>265.15349844489998</v>
      </c>
      <c r="Y138" s="21">
        <f t="shared" si="18"/>
        <v>-0.12089762481810208</v>
      </c>
      <c r="Z138" s="21">
        <f t="shared" si="19"/>
        <v>6.1732764876965038E-2</v>
      </c>
    </row>
    <row r="139" spans="1:26" x14ac:dyDescent="0.3">
      <c r="A139" s="21">
        <v>1.5</v>
      </c>
      <c r="B139" s="21" t="s">
        <v>181</v>
      </c>
      <c r="C139" s="21">
        <v>0</v>
      </c>
      <c r="D139" s="21">
        <v>6011.8424759559866</v>
      </c>
      <c r="E139" s="21">
        <v>138048.90872000152</v>
      </c>
      <c r="F139" s="21">
        <v>5908.9541524314936</v>
      </c>
      <c r="G139" s="21">
        <v>2936.4865612000026</v>
      </c>
      <c r="H139" s="21">
        <v>9541.1514829999869</v>
      </c>
      <c r="I139" s="21">
        <v>2911.0070708699996</v>
      </c>
      <c r="J139" s="21">
        <v>6115.1294245868939</v>
      </c>
      <c r="K139" s="21">
        <v>2811.8848155134619</v>
      </c>
      <c r="L139" s="21" t="s">
        <v>126</v>
      </c>
      <c r="M139" s="21" t="s">
        <v>90</v>
      </c>
      <c r="N139" s="21" t="s">
        <v>127</v>
      </c>
      <c r="O139" s="21" t="s">
        <v>34</v>
      </c>
      <c r="P139" s="21">
        <v>-206.17527215540031</v>
      </c>
      <c r="Q139" s="21">
        <v>99.122255356537607</v>
      </c>
      <c r="R139" s="21">
        <v>503.42500000000001</v>
      </c>
      <c r="S139" s="21">
        <v>-0.4095451599650401</v>
      </c>
      <c r="T139" s="21">
        <v>0.19689577465667699</v>
      </c>
      <c r="U139" s="21">
        <f>VLOOKUP(L139&amp;M139&amp;"v03",'DEER Thermostat Weights'!$F$23:$K$358,MATCH(O139,'DEER Thermostat Weights'!$F$20:$K$20,0),0)</f>
        <v>0.14975639399999999</v>
      </c>
      <c r="V139" s="21">
        <f t="shared" si="15"/>
        <v>-30.876065289961353</v>
      </c>
      <c r="W139" s="21">
        <f t="shared" si="16"/>
        <v>14.844191527342256</v>
      </c>
      <c r="X139" s="21">
        <f t="shared" si="17"/>
        <v>75.391112649449994</v>
      </c>
      <c r="Y139" s="21">
        <f t="shared" si="18"/>
        <v>-6.1332006336517565E-2</v>
      </c>
      <c r="Z139" s="21">
        <f t="shared" si="19"/>
        <v>2.9486401206420532E-2</v>
      </c>
    </row>
    <row r="140" spans="1:26" x14ac:dyDescent="0.3">
      <c r="A140" s="21">
        <v>1.5</v>
      </c>
      <c r="B140" s="21" t="s">
        <v>182</v>
      </c>
      <c r="C140" s="21">
        <v>0</v>
      </c>
      <c r="D140" s="21">
        <v>4206.4796984159802</v>
      </c>
      <c r="E140" s="21">
        <v>128539.76660000278</v>
      </c>
      <c r="F140" s="21">
        <v>4107.124159300839</v>
      </c>
      <c r="G140" s="21">
        <v>1431.9414614399991</v>
      </c>
      <c r="H140" s="21">
        <v>8232.9295760799832</v>
      </c>
      <c r="I140" s="21">
        <v>1407.4306509199998</v>
      </c>
      <c r="J140" s="21">
        <v>4215.1182611856602</v>
      </c>
      <c r="K140" s="21">
        <v>1358.7617117359189</v>
      </c>
      <c r="L140" s="21" t="s">
        <v>126</v>
      </c>
      <c r="M140" s="21" t="s">
        <v>96</v>
      </c>
      <c r="N140" s="21" t="s">
        <v>127</v>
      </c>
      <c r="O140" s="21" t="s">
        <v>26</v>
      </c>
      <c r="P140" s="21">
        <v>-107.99410188482125</v>
      </c>
      <c r="Q140" s="21">
        <v>48.668939184080955</v>
      </c>
      <c r="R140" s="21">
        <v>475.67599999999999</v>
      </c>
      <c r="S140" s="21">
        <v>-0.22703290030361264</v>
      </c>
      <c r="T140" s="21">
        <v>0.10231531375154718</v>
      </c>
      <c r="U140" s="21">
        <f>VLOOKUP(L140&amp;M140&amp;"v03",'DEER Thermostat Weights'!$F$23:$K$358,MATCH(O140,'DEER Thermostat Weights'!$F$20:$K$20,0),0)</f>
        <v>0.14932130900000001</v>
      </c>
      <c r="V140" s="21">
        <f t="shared" si="15"/>
        <v>-16.125820657720876</v>
      </c>
      <c r="W140" s="21">
        <f t="shared" si="16"/>
        <v>7.2673097066083612</v>
      </c>
      <c r="X140" s="21">
        <f t="shared" si="17"/>
        <v>71.028562979884001</v>
      </c>
      <c r="Y140" s="21">
        <f t="shared" si="18"/>
        <v>-3.3900849859401942E-2</v>
      </c>
      <c r="Z140" s="21">
        <f t="shared" si="19"/>
        <v>1.5277856580126727E-2</v>
      </c>
    </row>
    <row r="141" spans="1:26" x14ac:dyDescent="0.3">
      <c r="A141" s="21">
        <v>1.5</v>
      </c>
      <c r="B141" s="21" t="s">
        <v>183</v>
      </c>
      <c r="C141" s="21">
        <v>0</v>
      </c>
      <c r="D141" s="21">
        <v>3598.4542611551096</v>
      </c>
      <c r="E141" s="21">
        <v>125043.56577000293</v>
      </c>
      <c r="F141" s="21">
        <v>3512.0646369393362</v>
      </c>
      <c r="G141" s="21">
        <v>1917.3876675399995</v>
      </c>
      <c r="H141" s="21">
        <v>8685.6318194299729</v>
      </c>
      <c r="I141" s="21">
        <v>1889.3193655099999</v>
      </c>
      <c r="J141" s="21">
        <v>3661.7373775012602</v>
      </c>
      <c r="K141" s="21">
        <v>1824.6765659782707</v>
      </c>
      <c r="L141" s="21" t="s">
        <v>126</v>
      </c>
      <c r="M141" s="21" t="s">
        <v>96</v>
      </c>
      <c r="N141" s="21" t="s">
        <v>127</v>
      </c>
      <c r="O141" s="21" t="s">
        <v>28</v>
      </c>
      <c r="P141" s="21">
        <v>-149.672740561924</v>
      </c>
      <c r="Q141" s="21">
        <v>64.642799531729224</v>
      </c>
      <c r="R141" s="21">
        <v>475.67599999999999</v>
      </c>
      <c r="S141" s="21">
        <v>-0.31465270596356343</v>
      </c>
      <c r="T141" s="21">
        <v>0.13589670181327043</v>
      </c>
      <c r="U141" s="21">
        <f>VLOOKUP(L141&amp;M141&amp;"v03",'DEER Thermostat Weights'!$F$23:$K$358,MATCH(O141,'DEER Thermostat Weights'!$F$20:$K$20,0),0)</f>
        <v>0.14221639599999999</v>
      </c>
      <c r="V141" s="21">
        <f t="shared" si="15"/>
        <v>-21.285917742159846</v>
      </c>
      <c r="W141" s="21">
        <f t="shared" si="16"/>
        <v>9.1932659767530183</v>
      </c>
      <c r="X141" s="21">
        <f t="shared" si="17"/>
        <v>67.648926383695994</v>
      </c>
      <c r="Y141" s="21">
        <f t="shared" si="18"/>
        <v>-4.4748773833785699E-2</v>
      </c>
      <c r="Z141" s="21">
        <f t="shared" si="19"/>
        <v>1.9326739160169984E-2</v>
      </c>
    </row>
    <row r="142" spans="1:26" x14ac:dyDescent="0.3">
      <c r="A142" s="21">
        <v>1.5</v>
      </c>
      <c r="B142" s="21" t="s">
        <v>184</v>
      </c>
      <c r="C142" s="21">
        <v>0</v>
      </c>
      <c r="D142" s="21">
        <v>3901.4015744910976</v>
      </c>
      <c r="E142" s="21">
        <v>126113.13785000339</v>
      </c>
      <c r="F142" s="21">
        <v>3812.4578109048098</v>
      </c>
      <c r="G142" s="21">
        <v>2177.5028105299975</v>
      </c>
      <c r="H142" s="21">
        <v>8942.7349089999952</v>
      </c>
      <c r="I142" s="21">
        <v>2154.5465223000006</v>
      </c>
      <c r="J142" s="21">
        <v>3961.9862544083317</v>
      </c>
      <c r="K142" s="21">
        <v>2083.0681779780543</v>
      </c>
      <c r="L142" s="21" t="s">
        <v>126</v>
      </c>
      <c r="M142" s="21" t="s">
        <v>96</v>
      </c>
      <c r="N142" s="21" t="s">
        <v>127</v>
      </c>
      <c r="O142" s="21" t="s">
        <v>30</v>
      </c>
      <c r="P142" s="21">
        <v>-149.52844350352188</v>
      </c>
      <c r="Q142" s="21">
        <v>71.478344321946224</v>
      </c>
      <c r="R142" s="21">
        <v>475.67599999999999</v>
      </c>
      <c r="S142" s="21">
        <v>-0.31434935439988959</v>
      </c>
      <c r="T142" s="21">
        <v>0.1502668714039519</v>
      </c>
      <c r="U142" s="21">
        <f>VLOOKUP(L142&amp;M142&amp;"v03",'DEER Thermostat Weights'!$F$23:$K$358,MATCH(O142,'DEER Thermostat Weights'!$F$20:$K$20,0),0)</f>
        <v>0.10026958699999999</v>
      </c>
      <c r="V142" s="21">
        <f t="shared" si="15"/>
        <v>-14.993155274850972</v>
      </c>
      <c r="W142" s="21">
        <f t="shared" si="16"/>
        <v>7.1671040646053426</v>
      </c>
      <c r="X142" s="21">
        <f t="shared" si="17"/>
        <v>47.695836065811996</v>
      </c>
      <c r="Y142" s="21">
        <f t="shared" si="18"/>
        <v>-3.1519679939393558E-2</v>
      </c>
      <c r="Z142" s="21">
        <f t="shared" si="19"/>
        <v>1.5067197135456366E-2</v>
      </c>
    </row>
    <row r="143" spans="1:26" x14ac:dyDescent="0.3">
      <c r="A143" s="21">
        <v>1.5</v>
      </c>
      <c r="B143" s="21" t="s">
        <v>185</v>
      </c>
      <c r="C143" s="21">
        <v>0</v>
      </c>
      <c r="D143" s="21">
        <v>3643.4940708459317</v>
      </c>
      <c r="E143" s="21">
        <v>124896.10557000294</v>
      </c>
      <c r="F143" s="21">
        <v>3572.7262407477792</v>
      </c>
      <c r="G143" s="21">
        <v>1597.3757203900025</v>
      </c>
      <c r="H143" s="21">
        <v>8380.4773340400097</v>
      </c>
      <c r="I143" s="21">
        <v>1576.832668</v>
      </c>
      <c r="J143" s="21">
        <v>3682.0186425830607</v>
      </c>
      <c r="K143" s="21">
        <v>1523.687089754779</v>
      </c>
      <c r="L143" s="21" t="s">
        <v>126</v>
      </c>
      <c r="M143" s="21" t="s">
        <v>96</v>
      </c>
      <c r="N143" s="21" t="s">
        <v>127</v>
      </c>
      <c r="O143" s="21" t="s">
        <v>32</v>
      </c>
      <c r="P143" s="21">
        <v>-109.29240183528145</v>
      </c>
      <c r="Q143" s="21">
        <v>53.145578245221031</v>
      </c>
      <c r="R143" s="21">
        <v>475.67599999999999</v>
      </c>
      <c r="S143" s="21">
        <v>-0.22976227902034463</v>
      </c>
      <c r="T143" s="21">
        <v>0.11172642354295999</v>
      </c>
      <c r="U143" s="21">
        <f>VLOOKUP(L143&amp;M143&amp;"v03",'DEER Thermostat Weights'!$F$23:$K$358,MATCH(O143,'DEER Thermostat Weights'!$F$20:$K$20,0),0)</f>
        <v>0.33620686700000002</v>
      </c>
      <c r="V143" s="21">
        <f t="shared" si="15"/>
        <v>-36.744856007945032</v>
      </c>
      <c r="W143" s="21">
        <f t="shared" si="16"/>
        <v>17.867908356729121</v>
      </c>
      <c r="X143" s="21">
        <f t="shared" si="17"/>
        <v>159.92553766709202</v>
      </c>
      <c r="Y143" s="21">
        <f t="shared" si="18"/>
        <v>-7.7247655984209906E-2</v>
      </c>
      <c r="Z143" s="21">
        <f t="shared" si="19"/>
        <v>3.7563190820493621E-2</v>
      </c>
    </row>
    <row r="144" spans="1:26" x14ac:dyDescent="0.3">
      <c r="A144" s="21">
        <v>1.5</v>
      </c>
      <c r="B144" s="21" t="s">
        <v>186</v>
      </c>
      <c r="C144" s="21">
        <v>0</v>
      </c>
      <c r="D144" s="21">
        <v>2935.4426484566889</v>
      </c>
      <c r="E144" s="21">
        <v>122322.24919000299</v>
      </c>
      <c r="F144" s="21">
        <v>2872.9010302231677</v>
      </c>
      <c r="G144" s="21">
        <v>1442.4301005599978</v>
      </c>
      <c r="H144" s="21">
        <v>8215.9586478399506</v>
      </c>
      <c r="I144" s="21">
        <v>1436.04716011</v>
      </c>
      <c r="J144" s="21">
        <v>2962.4795107124796</v>
      </c>
      <c r="K144" s="21">
        <v>1393.4100504035755</v>
      </c>
      <c r="L144" s="21" t="s">
        <v>126</v>
      </c>
      <c r="M144" s="21" t="s">
        <v>96</v>
      </c>
      <c r="N144" s="21" t="s">
        <v>127</v>
      </c>
      <c r="O144" s="21" t="s">
        <v>34</v>
      </c>
      <c r="P144" s="21">
        <v>-89.578480489311914</v>
      </c>
      <c r="Q144" s="21">
        <v>42.637109706424553</v>
      </c>
      <c r="R144" s="21">
        <v>475.67599999999999</v>
      </c>
      <c r="S144" s="21">
        <v>-0.18831826808439339</v>
      </c>
      <c r="T144" s="21">
        <v>8.9634771790934487E-2</v>
      </c>
      <c r="U144" s="21">
        <f>VLOOKUP(L144&amp;M144&amp;"v03",'DEER Thermostat Weights'!$F$23:$K$358,MATCH(O144,'DEER Thermostat Weights'!$F$20:$K$20,0),0)</f>
        <v>0.27198583900000001</v>
      </c>
      <c r="V144" s="21">
        <f t="shared" si="15"/>
        <v>-24.364078172230631</v>
      </c>
      <c r="W144" s="21">
        <f t="shared" si="16"/>
        <v>11.596690056036927</v>
      </c>
      <c r="X144" s="21">
        <f t="shared" si="17"/>
        <v>129.377135952164</v>
      </c>
      <c r="Y144" s="21">
        <f t="shared" si="18"/>
        <v>-5.1219902143960661E-2</v>
      </c>
      <c r="Z144" s="21">
        <f t="shared" si="19"/>
        <v>2.4379388609130848E-2</v>
      </c>
    </row>
    <row r="145" spans="1:26" x14ac:dyDescent="0.3">
      <c r="A145" s="21">
        <v>1.5</v>
      </c>
      <c r="B145" s="21" t="s">
        <v>187</v>
      </c>
      <c r="C145" s="21">
        <v>0</v>
      </c>
      <c r="D145" s="21">
        <v>5067.4415303509249</v>
      </c>
      <c r="E145" s="21">
        <v>136104.95575000151</v>
      </c>
      <c r="F145" s="21">
        <v>4967.6416790980356</v>
      </c>
      <c r="G145" s="21">
        <v>1310.9222479300015</v>
      </c>
      <c r="H145" s="21">
        <v>7896.5955520399857</v>
      </c>
      <c r="I145" s="21">
        <v>1289.7020300099998</v>
      </c>
      <c r="J145" s="21">
        <v>5067.9438823860983</v>
      </c>
      <c r="K145" s="21">
        <v>1244.5216047181805</v>
      </c>
      <c r="L145" s="21" t="s">
        <v>126</v>
      </c>
      <c r="M145" s="21" t="s">
        <v>102</v>
      </c>
      <c r="N145" s="21" t="s">
        <v>127</v>
      </c>
      <c r="O145" s="21" t="s">
        <v>26</v>
      </c>
      <c r="P145" s="21">
        <v>-100.30220328806263</v>
      </c>
      <c r="Q145" s="21">
        <v>45.180425291819347</v>
      </c>
      <c r="R145" s="21">
        <v>477.81299999999999</v>
      </c>
      <c r="S145" s="21">
        <v>-0.20991936864016389</v>
      </c>
      <c r="T145" s="21">
        <v>9.4556710034719327E-2</v>
      </c>
      <c r="U145" s="21">
        <f>VLOOKUP(L145&amp;M145&amp;"v03",'DEER Thermostat Weights'!$F$23:$K$358,MATCH(O145,'DEER Thermostat Weights'!$F$20:$K$20,0),0)</f>
        <v>0.51842122199999996</v>
      </c>
      <c r="V145" s="21">
        <f t="shared" si="15"/>
        <v>-51.998790797889839</v>
      </c>
      <c r="W145" s="21">
        <f t="shared" si="16"/>
        <v>23.422491290264691</v>
      </c>
      <c r="X145" s="21">
        <f t="shared" si="17"/>
        <v>247.70839934748597</v>
      </c>
      <c r="Y145" s="21">
        <f t="shared" si="18"/>
        <v>-0.10882665561190223</v>
      </c>
      <c r="Z145" s="21">
        <f t="shared" si="19"/>
        <v>4.9020205164498849E-2</v>
      </c>
    </row>
    <row r="146" spans="1:26" x14ac:dyDescent="0.3">
      <c r="A146" s="21">
        <v>1.5</v>
      </c>
      <c r="B146" s="21" t="s">
        <v>188</v>
      </c>
      <c r="C146" s="21">
        <v>0</v>
      </c>
      <c r="D146" s="21">
        <v>5481.055932484428</v>
      </c>
      <c r="E146" s="21">
        <v>137808.26016000248</v>
      </c>
      <c r="F146" s="21">
        <v>5377.2856329486149</v>
      </c>
      <c r="G146" s="21">
        <v>1466.9491645999972</v>
      </c>
      <c r="H146" s="21">
        <v>8056.0785759999771</v>
      </c>
      <c r="I146" s="21">
        <v>1448.7477063600004</v>
      </c>
      <c r="J146" s="21">
        <v>5478.6379506790363</v>
      </c>
      <c r="K146" s="21">
        <v>1399.5763462440225</v>
      </c>
      <c r="L146" s="21" t="s">
        <v>126</v>
      </c>
      <c r="M146" s="21" t="s">
        <v>102</v>
      </c>
      <c r="N146" s="21" t="s">
        <v>127</v>
      </c>
      <c r="O146" s="21" t="s">
        <v>28</v>
      </c>
      <c r="P146" s="21">
        <v>-101.35231773042142</v>
      </c>
      <c r="Q146" s="21">
        <v>49.171360115977905</v>
      </c>
      <c r="R146" s="21">
        <v>477.81299999999999</v>
      </c>
      <c r="S146" s="21">
        <v>-0.21211712056897034</v>
      </c>
      <c r="T146" s="21">
        <v>0.10290921367978248</v>
      </c>
      <c r="U146" s="21">
        <f>VLOOKUP(L146&amp;M146&amp;"v03",'DEER Thermostat Weights'!$F$23:$K$358,MATCH(O146,'DEER Thermostat Weights'!$F$20:$K$20,0),0)</f>
        <v>0.16162859600000001</v>
      </c>
      <c r="V146" s="21">
        <f t="shared" si="15"/>
        <v>-16.381432816113922</v>
      </c>
      <c r="W146" s="21">
        <f t="shared" si="16"/>
        <v>7.9474978989559064</v>
      </c>
      <c r="X146" s="21">
        <f t="shared" si="17"/>
        <v>77.228244340548002</v>
      </c>
      <c r="Y146" s="21">
        <f t="shared" si="18"/>
        <v>-3.4284192385125402E-2</v>
      </c>
      <c r="Z146" s="21">
        <f t="shared" si="19"/>
        <v>1.6633071722527239E-2</v>
      </c>
    </row>
    <row r="147" spans="1:26" x14ac:dyDescent="0.3">
      <c r="A147" s="21">
        <v>1.5</v>
      </c>
      <c r="B147" s="21" t="s">
        <v>189</v>
      </c>
      <c r="C147" s="21">
        <v>0</v>
      </c>
      <c r="D147" s="21">
        <v>6653.8482782303845</v>
      </c>
      <c r="E147" s="21">
        <v>140036.79348000186</v>
      </c>
      <c r="F147" s="21">
        <v>6562.8725056859148</v>
      </c>
      <c r="G147" s="21">
        <v>2684.8812995700027</v>
      </c>
      <c r="H147" s="21">
        <v>9240.1669730000394</v>
      </c>
      <c r="I147" s="21">
        <v>2665.2038927699991</v>
      </c>
      <c r="J147" s="21">
        <v>6753.9381619913302</v>
      </c>
      <c r="K147" s="21">
        <v>2577.0411512842898</v>
      </c>
      <c r="L147" s="21" t="s">
        <v>126</v>
      </c>
      <c r="M147" s="21" t="s">
        <v>102</v>
      </c>
      <c r="N147" s="21" t="s">
        <v>127</v>
      </c>
      <c r="O147" s="21" t="s">
        <v>30</v>
      </c>
      <c r="P147" s="21">
        <v>-191.06565630541536</v>
      </c>
      <c r="Q147" s="21">
        <v>88.162741485709375</v>
      </c>
      <c r="R147" s="21">
        <v>477.81299999999999</v>
      </c>
      <c r="S147" s="21">
        <v>-0.39987538284938956</v>
      </c>
      <c r="T147" s="21">
        <v>0.18451306575105611</v>
      </c>
      <c r="U147" s="21">
        <f>VLOOKUP(L147&amp;M147&amp;"v03",'DEER Thermostat Weights'!$F$23:$K$358,MATCH(O147,'DEER Thermostat Weights'!$F$20:$K$20,0),0)</f>
        <v>0.17018944499999999</v>
      </c>
      <c r="V147" s="21">
        <f t="shared" si="15"/>
        <v>-32.517358005179389</v>
      </c>
      <c r="W147" s="21">
        <f t="shared" si="16"/>
        <v>15.004368043131354</v>
      </c>
      <c r="X147" s="21">
        <f t="shared" si="17"/>
        <v>81.31872928378499</v>
      </c>
      <c r="Y147" s="21">
        <f t="shared" si="18"/>
        <v>-6.805456947630012E-2</v>
      </c>
      <c r="Z147" s="21">
        <f t="shared" si="19"/>
        <v>3.1402176255420744E-2</v>
      </c>
    </row>
    <row r="148" spans="1:26" x14ac:dyDescent="0.3">
      <c r="A148" s="21">
        <v>1.5</v>
      </c>
      <c r="B148" s="21" t="s">
        <v>190</v>
      </c>
      <c r="C148" s="21">
        <v>0</v>
      </c>
      <c r="D148" s="21">
        <v>5069.9109230411777</v>
      </c>
      <c r="E148" s="21">
        <v>135057.73591000203</v>
      </c>
      <c r="F148" s="21">
        <v>4973.717006718176</v>
      </c>
      <c r="G148" s="21">
        <v>1709.6116310600016</v>
      </c>
      <c r="H148" s="21">
        <v>8273.6396844699939</v>
      </c>
      <c r="I148" s="21">
        <v>1687.3339121700001</v>
      </c>
      <c r="J148" s="21">
        <v>5110.4590865235523</v>
      </c>
      <c r="K148" s="21">
        <v>1629.4693663076985</v>
      </c>
      <c r="L148" s="21" t="s">
        <v>126</v>
      </c>
      <c r="M148" s="21" t="s">
        <v>102</v>
      </c>
      <c r="N148" s="21" t="s">
        <v>127</v>
      </c>
      <c r="O148" s="21" t="s">
        <v>32</v>
      </c>
      <c r="P148" s="21">
        <v>-136.74207980537631</v>
      </c>
      <c r="Q148" s="21">
        <v>57.864545862301611</v>
      </c>
      <c r="R148" s="21">
        <v>477.81299999999999</v>
      </c>
      <c r="S148" s="21">
        <v>-0.28618325538521622</v>
      </c>
      <c r="T148" s="21">
        <v>0.12110291235755748</v>
      </c>
      <c r="U148" s="21">
        <f>VLOOKUP(L148&amp;M148&amp;"v03",'DEER Thermostat Weights'!$F$23:$K$358,MATCH(O148,'DEER Thermostat Weights'!$F$20:$K$20,0),0)</f>
        <v>0.12976073599999999</v>
      </c>
      <c r="V148" s="21">
        <f t="shared" si="15"/>
        <v>-17.743752917716364</v>
      </c>
      <c r="W148" s="21">
        <f t="shared" si="16"/>
        <v>7.5085460593980109</v>
      </c>
      <c r="X148" s="21">
        <f t="shared" si="17"/>
        <v>62.00136655036799</v>
      </c>
      <c r="Y148" s="21">
        <f t="shared" si="18"/>
        <v>-3.7135349849661617E-2</v>
      </c>
      <c r="Z148" s="21">
        <f t="shared" si="19"/>
        <v>1.5714403039260152E-2</v>
      </c>
    </row>
    <row r="149" spans="1:26" x14ac:dyDescent="0.3">
      <c r="A149" s="21">
        <v>1.5</v>
      </c>
      <c r="B149" s="21" t="s">
        <v>191</v>
      </c>
      <c r="C149" s="21">
        <v>0</v>
      </c>
      <c r="D149" s="21">
        <v>4731.1720546400438</v>
      </c>
      <c r="E149" s="21">
        <v>133400.07719000211</v>
      </c>
      <c r="F149" s="21">
        <v>4640.2176113106161</v>
      </c>
      <c r="G149" s="21">
        <v>1943.7160780000031</v>
      </c>
      <c r="H149" s="21">
        <v>8492.5976949999713</v>
      </c>
      <c r="I149" s="21">
        <v>1925.7380295900009</v>
      </c>
      <c r="J149" s="21">
        <v>4777.0240143704659</v>
      </c>
      <c r="K149" s="21">
        <v>1861.2784673662579</v>
      </c>
      <c r="L149" s="21" t="s">
        <v>126</v>
      </c>
      <c r="M149" s="21" t="s">
        <v>102</v>
      </c>
      <c r="N149" s="21" t="s">
        <v>127</v>
      </c>
      <c r="O149" s="21" t="s">
        <v>34</v>
      </c>
      <c r="P149" s="21">
        <v>-136.8064030598498</v>
      </c>
      <c r="Q149" s="21">
        <v>64.459562223742978</v>
      </c>
      <c r="R149" s="21">
        <v>477.81299999999999</v>
      </c>
      <c r="S149" s="21">
        <v>-0.28631787552839666</v>
      </c>
      <c r="T149" s="21">
        <v>0.1349054174410135</v>
      </c>
      <c r="U149" s="21">
        <f>VLOOKUP(L149&amp;M149&amp;"v03",'DEER Thermostat Weights'!$F$23:$K$358,MATCH(O149,'DEER Thermostat Weights'!$F$20:$K$20,0),0)</f>
        <v>0.02</v>
      </c>
      <c r="V149" s="21">
        <f t="shared" si="15"/>
        <v>-2.7361280611969963</v>
      </c>
      <c r="W149" s="21">
        <f t="shared" si="16"/>
        <v>1.2891912444748597</v>
      </c>
      <c r="X149" s="21">
        <f t="shared" si="17"/>
        <v>9.55626</v>
      </c>
      <c r="Y149" s="21">
        <f t="shared" si="18"/>
        <v>-5.726357510567933E-3</v>
      </c>
      <c r="Z149" s="21">
        <f t="shared" si="19"/>
        <v>2.6981083488202703E-3</v>
      </c>
    </row>
    <row r="150" spans="1:26" x14ac:dyDescent="0.3">
      <c r="A150" s="21">
        <v>1.5</v>
      </c>
      <c r="B150" s="21" t="s">
        <v>192</v>
      </c>
      <c r="C150" s="21">
        <v>0</v>
      </c>
      <c r="D150" s="21">
        <v>9652.954243251459</v>
      </c>
      <c r="E150" s="21">
        <v>155846.53319999622</v>
      </c>
      <c r="F150" s="21">
        <v>9514.7058495371439</v>
      </c>
      <c r="G150" s="21">
        <v>2997.9994627299952</v>
      </c>
      <c r="H150" s="21">
        <v>9713.3210189999663</v>
      </c>
      <c r="I150" s="21">
        <v>2971.77624702</v>
      </c>
      <c r="J150" s="21">
        <v>9715.070266603203</v>
      </c>
      <c r="K150" s="21">
        <v>2872.967986265221</v>
      </c>
      <c r="L150" s="21" t="s">
        <v>126</v>
      </c>
      <c r="M150" s="21" t="s">
        <v>108</v>
      </c>
      <c r="N150" s="21" t="s">
        <v>127</v>
      </c>
      <c r="O150" s="21" t="s">
        <v>26</v>
      </c>
      <c r="P150" s="21">
        <v>-200.3644170660591</v>
      </c>
      <c r="Q150" s="21">
        <v>98.808260754778985</v>
      </c>
      <c r="R150" s="21">
        <v>542.00199999999995</v>
      </c>
      <c r="S150" s="21">
        <v>-0.36967468213412336</v>
      </c>
      <c r="T150" s="21">
        <v>0.1823023914206571</v>
      </c>
      <c r="U150" s="21">
        <f>VLOOKUP(L150&amp;M150&amp;"v03",'DEER Thermostat Weights'!$F$23:$K$358,MATCH(O150,'DEER Thermostat Weights'!$F$20:$K$20,0),0)</f>
        <v>0.39624528199999998</v>
      </c>
      <c r="V150" s="21">
        <f t="shared" si="15"/>
        <v>-79.393454943106192</v>
      </c>
      <c r="W150" s="21">
        <f t="shared" si="16"/>
        <v>39.152307146706931</v>
      </c>
      <c r="X150" s="21">
        <f t="shared" si="17"/>
        <v>214.76573533456397</v>
      </c>
      <c r="Y150" s="21">
        <f t="shared" si="18"/>
        <v>-0.14648184867049607</v>
      </c>
      <c r="Z150" s="21">
        <f t="shared" si="19"/>
        <v>7.2236462497752646E-2</v>
      </c>
    </row>
    <row r="151" spans="1:26" x14ac:dyDescent="0.3">
      <c r="A151" s="21">
        <v>1.5</v>
      </c>
      <c r="B151" s="21" t="s">
        <v>193</v>
      </c>
      <c r="C151" s="21">
        <v>0</v>
      </c>
      <c r="D151" s="21">
        <v>7917.7390174471375</v>
      </c>
      <c r="E151" s="21">
        <v>148674.86868000077</v>
      </c>
      <c r="F151" s="21">
        <v>7802.0250718366424</v>
      </c>
      <c r="G151" s="21">
        <v>3458.1699143299979</v>
      </c>
      <c r="H151" s="21">
        <v>10116.529716999967</v>
      </c>
      <c r="I151" s="21">
        <v>3432.2052727100013</v>
      </c>
      <c r="J151" s="21">
        <v>8038.2799873361009</v>
      </c>
      <c r="K151" s="21">
        <v>3319.1269674752621</v>
      </c>
      <c r="L151" s="21" t="s">
        <v>126</v>
      </c>
      <c r="M151" s="21" t="s">
        <v>108</v>
      </c>
      <c r="N151" s="21" t="s">
        <v>127</v>
      </c>
      <c r="O151" s="21" t="s">
        <v>28</v>
      </c>
      <c r="P151" s="21">
        <v>-236.25491549945855</v>
      </c>
      <c r="Q151" s="21">
        <v>113.07830523473922</v>
      </c>
      <c r="R151" s="21">
        <v>542.00199999999995</v>
      </c>
      <c r="S151" s="21">
        <v>-0.4358930695817701</v>
      </c>
      <c r="T151" s="21">
        <v>0.20863078961837636</v>
      </c>
      <c r="U151" s="21">
        <f>VLOOKUP(L151&amp;M151&amp;"v03",'DEER Thermostat Weights'!$F$23:$K$358,MATCH(O151,'DEER Thermostat Weights'!$F$20:$K$20,0),0)</f>
        <v>1.9999014999999998E-2</v>
      </c>
      <c r="V151" s="21">
        <f t="shared" si="15"/>
        <v>-4.724865598897404</v>
      </c>
      <c r="W151" s="21">
        <f t="shared" si="16"/>
        <v>2.2614547225641282</v>
      </c>
      <c r="X151" s="21">
        <f t="shared" si="17"/>
        <v>10.839506128029997</v>
      </c>
      <c r="Y151" s="21">
        <f t="shared" si="18"/>
        <v>-8.717432036961863E-3</v>
      </c>
      <c r="Z151" s="21">
        <f t="shared" si="19"/>
        <v>4.1724102910397527E-3</v>
      </c>
    </row>
    <row r="152" spans="1:26" x14ac:dyDescent="0.3">
      <c r="A152" s="21">
        <v>1.5</v>
      </c>
      <c r="B152" s="21" t="s">
        <v>194</v>
      </c>
      <c r="C152" s="21">
        <v>0</v>
      </c>
      <c r="D152" s="21">
        <v>6174.4294902461679</v>
      </c>
      <c r="E152" s="21">
        <v>143280.75550000073</v>
      </c>
      <c r="F152" s="21">
        <v>6049.9023974039183</v>
      </c>
      <c r="G152" s="21">
        <v>1732.3825354300002</v>
      </c>
      <c r="H152" s="21">
        <v>8423.0431004199854</v>
      </c>
      <c r="I152" s="21">
        <v>1699.9828521699985</v>
      </c>
      <c r="J152" s="21">
        <v>6175.4842952346662</v>
      </c>
      <c r="K152" s="21">
        <v>1641.7958982894354</v>
      </c>
      <c r="L152" s="21" t="s">
        <v>126</v>
      </c>
      <c r="M152" s="21" t="s">
        <v>108</v>
      </c>
      <c r="N152" s="21" t="s">
        <v>127</v>
      </c>
      <c r="O152" s="21" t="s">
        <v>30</v>
      </c>
      <c r="P152" s="21">
        <v>-125.58189783074795</v>
      </c>
      <c r="Q152" s="21">
        <v>58.186953880563124</v>
      </c>
      <c r="R152" s="21">
        <v>542.00199999999995</v>
      </c>
      <c r="S152" s="21">
        <v>-0.23170006352513084</v>
      </c>
      <c r="T152" s="21">
        <v>0.10735560732352119</v>
      </c>
      <c r="U152" s="21">
        <f>VLOOKUP(L152&amp;M152&amp;"v03",'DEER Thermostat Weights'!$F$23:$K$358,MATCH(O152,'DEER Thermostat Weights'!$F$20:$K$20,0),0)</f>
        <v>0.36572712800000001</v>
      </c>
      <c r="V152" s="21">
        <f t="shared" si="15"/>
        <v>-45.928706822428879</v>
      </c>
      <c r="W152" s="21">
        <f t="shared" si="16"/>
        <v>21.280547529806807</v>
      </c>
      <c r="X152" s="21">
        <f t="shared" si="17"/>
        <v>198.22483483025599</v>
      </c>
      <c r="Y152" s="21">
        <f t="shared" si="18"/>
        <v>-8.4738998790463663E-2</v>
      </c>
      <c r="Z152" s="21">
        <f t="shared" si="19"/>
        <v>3.9262857941127174E-2</v>
      </c>
    </row>
    <row r="153" spans="1:26" x14ac:dyDescent="0.3">
      <c r="A153" s="21">
        <v>1.5</v>
      </c>
      <c r="B153" s="21" t="s">
        <v>195</v>
      </c>
      <c r="C153" s="21">
        <v>0</v>
      </c>
      <c r="D153" s="21">
        <v>5159.6741313369421</v>
      </c>
      <c r="E153" s="21">
        <v>138358.23104000138</v>
      </c>
      <c r="F153" s="21">
        <v>5052.1367879426143</v>
      </c>
      <c r="G153" s="21">
        <v>1832.5630126500043</v>
      </c>
      <c r="H153" s="21">
        <v>8495.5227779699817</v>
      </c>
      <c r="I153" s="21">
        <v>1804.9152877199995</v>
      </c>
      <c r="J153" s="21">
        <v>5175.2710335248312</v>
      </c>
      <c r="K153" s="21">
        <v>1744.0683375782526</v>
      </c>
      <c r="L153" s="21" t="s">
        <v>126</v>
      </c>
      <c r="M153" s="21" t="s">
        <v>108</v>
      </c>
      <c r="N153" s="21" t="s">
        <v>127</v>
      </c>
      <c r="O153" s="21" t="s">
        <v>32</v>
      </c>
      <c r="P153" s="21">
        <v>-123.13424558221686</v>
      </c>
      <c r="Q153" s="21">
        <v>60.846950141746902</v>
      </c>
      <c r="R153" s="21">
        <v>542.00199999999995</v>
      </c>
      <c r="S153" s="21">
        <v>-0.22718411663096608</v>
      </c>
      <c r="T153" s="21">
        <v>0.11226333139314414</v>
      </c>
      <c r="U153" s="21">
        <f>VLOOKUP(L153&amp;M153&amp;"v03",'DEER Thermostat Weights'!$F$23:$K$358,MATCH(O153,'DEER Thermostat Weights'!$F$20:$K$20,0),0)</f>
        <v>0.19802668700000001</v>
      </c>
      <c r="V153" s="21">
        <f t="shared" si="15"/>
        <v>-24.383866708890793</v>
      </c>
      <c r="W153" s="21">
        <f t="shared" si="16"/>
        <v>12.049319950624319</v>
      </c>
      <c r="X153" s="21">
        <f t="shared" si="17"/>
        <v>107.33086040737399</v>
      </c>
      <c r="Y153" s="21">
        <f t="shared" si="18"/>
        <v>-4.4988517955451814E-2</v>
      </c>
      <c r="Z153" s="21">
        <f t="shared" si="19"/>
        <v>2.2231135587367428E-2</v>
      </c>
    </row>
    <row r="154" spans="1:26" x14ac:dyDescent="0.3">
      <c r="A154" s="21">
        <v>1.5</v>
      </c>
      <c r="B154" s="21" t="s">
        <v>196</v>
      </c>
      <c r="C154" s="21">
        <v>0</v>
      </c>
      <c r="D154" s="21">
        <v>5699.589520495113</v>
      </c>
      <c r="E154" s="21">
        <v>140368.84600000133</v>
      </c>
      <c r="F154" s="21">
        <v>5580.6276000659145</v>
      </c>
      <c r="G154" s="21">
        <v>2184.8024108900008</v>
      </c>
      <c r="H154" s="21">
        <v>8841.3510339999775</v>
      </c>
      <c r="I154" s="21">
        <v>2149.44026725</v>
      </c>
      <c r="J154" s="21">
        <v>5744.6724487409756</v>
      </c>
      <c r="K154" s="21">
        <v>2077.1773695906363</v>
      </c>
      <c r="L154" s="21" t="s">
        <v>126</v>
      </c>
      <c r="M154" s="21" t="s">
        <v>108</v>
      </c>
      <c r="N154" s="21" t="s">
        <v>127</v>
      </c>
      <c r="O154" s="21" t="s">
        <v>34</v>
      </c>
      <c r="P154" s="21">
        <v>-164.04484867506108</v>
      </c>
      <c r="Q154" s="21">
        <v>72.262897659363716</v>
      </c>
      <c r="R154" s="21">
        <v>542.00199999999995</v>
      </c>
      <c r="S154" s="21">
        <v>-0.30266465561946465</v>
      </c>
      <c r="T154" s="21">
        <v>0.13332588746787599</v>
      </c>
      <c r="U154" s="21">
        <f>VLOOKUP(L154&amp;M154&amp;"v03",'DEER Thermostat Weights'!$F$23:$K$358,MATCH(O154,'DEER Thermostat Weights'!$F$20:$K$20,0),0)</f>
        <v>2.0001887999999999E-2</v>
      </c>
      <c r="V154" s="21">
        <f t="shared" si="15"/>
        <v>-3.2812066901755199</v>
      </c>
      <c r="W154" s="21">
        <f t="shared" si="16"/>
        <v>1.4453943855380551</v>
      </c>
      <c r="X154" s="21">
        <f t="shared" si="17"/>
        <v>10.841063299775998</v>
      </c>
      <c r="Y154" s="21">
        <f t="shared" si="18"/>
        <v>-6.0538645432591026E-3</v>
      </c>
      <c r="Z154" s="21">
        <f t="shared" si="19"/>
        <v>2.6667694686330588E-3</v>
      </c>
    </row>
    <row r="155" spans="1:26" x14ac:dyDescent="0.3">
      <c r="A155" s="21">
        <v>1.5</v>
      </c>
      <c r="B155" s="21" t="s">
        <v>197</v>
      </c>
      <c r="C155" s="21">
        <v>0</v>
      </c>
      <c r="D155" s="21">
        <v>10833.75327179178</v>
      </c>
      <c r="E155" s="21">
        <v>175941.51894999886</v>
      </c>
      <c r="F155" s="21">
        <v>10713.730759041064</v>
      </c>
      <c r="G155" s="21">
        <v>178.90980909000021</v>
      </c>
      <c r="H155" s="21">
        <v>6106.9428660000221</v>
      </c>
      <c r="I155" s="21">
        <v>165.80709478999998</v>
      </c>
      <c r="J155" s="21">
        <v>10724.170515477528</v>
      </c>
      <c r="K155" s="21">
        <v>159.72332085248692</v>
      </c>
      <c r="L155" s="21" t="s">
        <v>126</v>
      </c>
      <c r="M155" s="21" t="s">
        <v>114</v>
      </c>
      <c r="N155" s="21" t="s">
        <v>127</v>
      </c>
      <c r="O155" s="21" t="s">
        <v>26</v>
      </c>
      <c r="P155" s="21">
        <v>-10.43975643646445</v>
      </c>
      <c r="Q155" s="21">
        <v>6.0837739375130582</v>
      </c>
      <c r="R155" s="21">
        <v>582.59</v>
      </c>
      <c r="S155" s="21">
        <v>-1.7919559958915272E-2</v>
      </c>
      <c r="T155" s="21">
        <v>1.0442633648900699E-2</v>
      </c>
      <c r="U155" s="21">
        <f>VLOOKUP(L155&amp;M155&amp;"v03",'DEER Thermostat Weights'!$F$23:$K$358,MATCH(O155,'DEER Thermostat Weights'!$F$20:$K$20,0),0)</f>
        <v>1.9999208000000001E-2</v>
      </c>
      <c r="V155" s="21">
        <f t="shared" si="15"/>
        <v>-0.20878686044219133</v>
      </c>
      <c r="W155" s="21">
        <f t="shared" si="16"/>
        <v>0.12167066040130266</v>
      </c>
      <c r="X155" s="21">
        <f t="shared" si="17"/>
        <v>11.651338588720002</v>
      </c>
      <c r="Y155" s="21">
        <f t="shared" si="18"/>
        <v>-3.5837700688681799E-4</v>
      </c>
      <c r="Z155" s="21">
        <f t="shared" si="19"/>
        <v>2.0884440241216405E-4</v>
      </c>
    </row>
    <row r="156" spans="1:26" x14ac:dyDescent="0.3">
      <c r="A156" s="21">
        <v>1.5</v>
      </c>
      <c r="B156" s="21" t="s">
        <v>198</v>
      </c>
      <c r="C156" s="21">
        <v>0</v>
      </c>
      <c r="D156" s="21">
        <v>9565.2039622787415</v>
      </c>
      <c r="E156" s="21">
        <v>172365.14066999705</v>
      </c>
      <c r="F156" s="21">
        <v>9431.6597071836823</v>
      </c>
      <c r="G156" s="21">
        <v>151.30247434000015</v>
      </c>
      <c r="H156" s="21">
        <v>6044.4002270000092</v>
      </c>
      <c r="I156" s="21">
        <v>139.35669936999997</v>
      </c>
      <c r="J156" s="21">
        <v>9440.3202573222752</v>
      </c>
      <c r="K156" s="21">
        <v>134.27226347472649</v>
      </c>
      <c r="L156" s="21" t="s">
        <v>126</v>
      </c>
      <c r="M156" s="21" t="s">
        <v>114</v>
      </c>
      <c r="N156" s="21" t="s">
        <v>127</v>
      </c>
      <c r="O156" s="21" t="s">
        <v>28</v>
      </c>
      <c r="P156" s="21">
        <v>-8.6605501385929529</v>
      </c>
      <c r="Q156" s="21">
        <v>5.0844358952734865</v>
      </c>
      <c r="R156" s="21">
        <v>582.59</v>
      </c>
      <c r="S156" s="21">
        <v>-1.4865600402672466E-2</v>
      </c>
      <c r="T156" s="21">
        <v>8.7272968902203721E-3</v>
      </c>
      <c r="U156" s="21">
        <f>VLOOKUP(L156&amp;M156&amp;"v03",'DEER Thermostat Weights'!$F$23:$K$358,MATCH(O156,'DEER Thermostat Weights'!$F$20:$K$20,0),0)</f>
        <v>1.9999125999999999E-2</v>
      </c>
      <c r="V156" s="21">
        <f t="shared" si="15"/>
        <v>-0.17320343345103792</v>
      </c>
      <c r="W156" s="21">
        <f t="shared" si="16"/>
        <v>0.10168427410849726</v>
      </c>
      <c r="X156" s="21">
        <f t="shared" si="17"/>
        <v>11.65129081634</v>
      </c>
      <c r="Y156" s="21">
        <f t="shared" si="18"/>
        <v>-2.9729901551869738E-4</v>
      </c>
      <c r="Z156" s="21">
        <f t="shared" si="19"/>
        <v>1.7453831014692538E-4</v>
      </c>
    </row>
    <row r="157" spans="1:26" x14ac:dyDescent="0.3">
      <c r="A157" s="21">
        <v>1.5</v>
      </c>
      <c r="B157" s="21" t="s">
        <v>199</v>
      </c>
      <c r="C157" s="21">
        <v>0</v>
      </c>
      <c r="D157" s="21">
        <v>8938.4323460180967</v>
      </c>
      <c r="E157" s="21">
        <v>169815.83452999909</v>
      </c>
      <c r="F157" s="21">
        <v>8801.2632533140531</v>
      </c>
      <c r="G157" s="21">
        <v>272.71116088000014</v>
      </c>
      <c r="H157" s="21">
        <v>6141.6895740000209</v>
      </c>
      <c r="I157" s="21">
        <v>257.21156999000004</v>
      </c>
      <c r="J157" s="21">
        <v>8818.4667704183375</v>
      </c>
      <c r="K157" s="21">
        <v>247.62237707766246</v>
      </c>
      <c r="L157" s="21" t="s">
        <v>126</v>
      </c>
      <c r="M157" s="21" t="s">
        <v>114</v>
      </c>
      <c r="N157" s="21" t="s">
        <v>127</v>
      </c>
      <c r="O157" s="21" t="s">
        <v>30</v>
      </c>
      <c r="P157" s="21">
        <v>-17.203517104284401</v>
      </c>
      <c r="Q157" s="21">
        <v>9.5891929123375803</v>
      </c>
      <c r="R157" s="21">
        <v>582.59</v>
      </c>
      <c r="S157" s="21">
        <v>-2.9529372464828438E-2</v>
      </c>
      <c r="T157" s="21">
        <v>1.64595906423687E-2</v>
      </c>
      <c r="U157" s="21">
        <f>VLOOKUP(L157&amp;M157&amp;"v03",'DEER Thermostat Weights'!$F$23:$K$358,MATCH(O157,'DEER Thermostat Weights'!$F$20:$K$20,0),0)</f>
        <v>1.9999310999999999E-2</v>
      </c>
      <c r="V157" s="21">
        <f t="shared" si="15"/>
        <v>-0.34405848886240314</v>
      </c>
      <c r="W157" s="21">
        <f t="shared" si="16"/>
        <v>0.19177725129283499</v>
      </c>
      <c r="X157" s="21">
        <f t="shared" si="17"/>
        <v>11.651398595490001</v>
      </c>
      <c r="Y157" s="21">
        <f t="shared" si="18"/>
        <v>-5.9056710355894046E-4</v>
      </c>
      <c r="Z157" s="21">
        <f t="shared" si="19"/>
        <v>3.291804721894214E-4</v>
      </c>
    </row>
    <row r="158" spans="1:26" x14ac:dyDescent="0.3">
      <c r="A158" s="21">
        <v>1.5</v>
      </c>
      <c r="B158" s="21" t="s">
        <v>200</v>
      </c>
      <c r="C158" s="21">
        <v>0</v>
      </c>
      <c r="D158" s="21">
        <v>8001.2082761110714</v>
      </c>
      <c r="E158" s="21">
        <v>164902.91349999921</v>
      </c>
      <c r="F158" s="21">
        <v>7874.2306248160849</v>
      </c>
      <c r="G158" s="21">
        <v>278.49684256</v>
      </c>
      <c r="H158" s="21">
        <v>6120.0115850000129</v>
      </c>
      <c r="I158" s="21">
        <v>262.86835021999997</v>
      </c>
      <c r="J158" s="21">
        <v>7890.8996230475404</v>
      </c>
      <c r="K158" s="21">
        <v>253.36460147576753</v>
      </c>
      <c r="L158" s="21" t="s">
        <v>126</v>
      </c>
      <c r="M158" s="21" t="s">
        <v>114</v>
      </c>
      <c r="N158" s="21" t="s">
        <v>127</v>
      </c>
      <c r="O158" s="21" t="s">
        <v>32</v>
      </c>
      <c r="P158" s="21">
        <v>-16.668998231455589</v>
      </c>
      <c r="Q158" s="21">
        <v>9.5037487442324391</v>
      </c>
      <c r="R158" s="21">
        <v>582.59</v>
      </c>
      <c r="S158" s="21">
        <v>-2.8611885256279009E-2</v>
      </c>
      <c r="T158" s="21">
        <v>1.631292803555234E-2</v>
      </c>
      <c r="U158" s="21">
        <f>VLOOKUP(L158&amp;M158&amp;"v03",'DEER Thermostat Weights'!$F$23:$K$358,MATCH(O158,'DEER Thermostat Weights'!$F$20:$K$20,0),0)</f>
        <v>0.34334316999999998</v>
      </c>
      <c r="V158" s="21">
        <f t="shared" si="15"/>
        <v>-5.7231866935123552</v>
      </c>
      <c r="W158" s="21">
        <f t="shared" si="16"/>
        <v>3.2630472207282848</v>
      </c>
      <c r="X158" s="21">
        <f t="shared" si="17"/>
        <v>200.02829741029998</v>
      </c>
      <c r="Y158" s="21">
        <f t="shared" si="18"/>
        <v>-9.8236953835670968E-3</v>
      </c>
      <c r="Z158" s="21">
        <f t="shared" si="19"/>
        <v>5.6009324237084124E-3</v>
      </c>
    </row>
    <row r="159" spans="1:26" x14ac:dyDescent="0.3">
      <c r="A159" s="21">
        <v>1.5</v>
      </c>
      <c r="B159" s="21" t="s">
        <v>201</v>
      </c>
      <c r="C159" s="21">
        <v>0</v>
      </c>
      <c r="D159" s="21">
        <v>6281.2258599346842</v>
      </c>
      <c r="E159" s="21">
        <v>154361.92859000081</v>
      </c>
      <c r="F159" s="21">
        <v>6178.3672835793268</v>
      </c>
      <c r="G159" s="21">
        <v>474.81431282000005</v>
      </c>
      <c r="H159" s="21">
        <v>6256.6076720000137</v>
      </c>
      <c r="I159" s="21">
        <v>455.10596605000006</v>
      </c>
      <c r="J159" s="21">
        <v>6207.3602233196625</v>
      </c>
      <c r="K159" s="21">
        <v>438.96717279514075</v>
      </c>
      <c r="L159" s="21" t="s">
        <v>126</v>
      </c>
      <c r="M159" s="21" t="s">
        <v>114</v>
      </c>
      <c r="N159" s="21" t="s">
        <v>127</v>
      </c>
      <c r="O159" s="21" t="s">
        <v>34</v>
      </c>
      <c r="P159" s="21">
        <v>-28.992939740335714</v>
      </c>
      <c r="Q159" s="21">
        <v>16.138793254859308</v>
      </c>
      <c r="R159" s="21">
        <v>582.59</v>
      </c>
      <c r="S159" s="21">
        <v>-4.9765598002601677E-2</v>
      </c>
      <c r="T159" s="21">
        <v>2.770180273409998E-2</v>
      </c>
      <c r="U159" s="21">
        <f>VLOOKUP(L159&amp;M159&amp;"v03",'DEER Thermostat Weights'!$F$23:$K$358,MATCH(O159,'DEER Thermostat Weights'!$F$20:$K$20,0),0)</f>
        <v>0.59665918399999995</v>
      </c>
      <c r="V159" s="21">
        <f t="shared" si="15"/>
        <v>-17.298903767229877</v>
      </c>
      <c r="W159" s="21">
        <f t="shared" si="16"/>
        <v>9.6293592141890585</v>
      </c>
      <c r="X159" s="21">
        <f t="shared" si="17"/>
        <v>347.60767400655999</v>
      </c>
      <c r="Y159" s="21">
        <f t="shared" si="18"/>
        <v>-2.9693101095504344E-2</v>
      </c>
      <c r="Z159" s="21">
        <f t="shared" si="19"/>
        <v>1.6528535014657061E-2</v>
      </c>
    </row>
    <row r="160" spans="1:26" x14ac:dyDescent="0.3">
      <c r="A160" s="21">
        <v>1.5</v>
      </c>
      <c r="B160" s="21" t="s">
        <v>202</v>
      </c>
      <c r="C160" s="21">
        <v>0</v>
      </c>
      <c r="D160" s="21">
        <v>6765.3974132340436</v>
      </c>
      <c r="E160" s="21">
        <v>127786.23675999964</v>
      </c>
      <c r="F160" s="21">
        <v>6583.1843547588824</v>
      </c>
      <c r="G160" s="21">
        <v>4586.1894008699946</v>
      </c>
      <c r="H160" s="21">
        <v>11892.183347999982</v>
      </c>
      <c r="I160" s="21">
        <v>4558.7044842800005</v>
      </c>
      <c r="J160" s="21">
        <v>6927.0596858523304</v>
      </c>
      <c r="K160" s="21">
        <v>4406.2580834146665</v>
      </c>
      <c r="L160" s="21" t="s">
        <v>126</v>
      </c>
      <c r="M160" s="21" t="s">
        <v>120</v>
      </c>
      <c r="N160" s="21" t="s">
        <v>127</v>
      </c>
      <c r="O160" s="21" t="s">
        <v>26</v>
      </c>
      <c r="P160" s="21">
        <v>-343.87533109344804</v>
      </c>
      <c r="Q160" s="21">
        <v>152.446400865334</v>
      </c>
      <c r="R160" s="21">
        <v>504.92500000000001</v>
      </c>
      <c r="S160" s="21">
        <v>-0.6810423946000852</v>
      </c>
      <c r="T160" s="21">
        <v>0.30191890056015053</v>
      </c>
      <c r="U160" s="21">
        <f>VLOOKUP(L160&amp;M160&amp;"v03",'DEER Thermostat Weights'!$F$23:$K$358,MATCH(O160,'DEER Thermostat Weights'!$F$20:$K$20,0),0)</f>
        <v>5.2424226999999997E-2</v>
      </c>
      <c r="V160" s="21">
        <f t="shared" si="15"/>
        <v>-18.027398416943075</v>
      </c>
      <c r="W160" s="21">
        <f t="shared" si="16"/>
        <v>7.9918847242972655</v>
      </c>
      <c r="X160" s="21">
        <f t="shared" si="17"/>
        <v>26.470302817975</v>
      </c>
      <c r="Y160" s="21">
        <f t="shared" si="18"/>
        <v>-3.5703121091138441E-2</v>
      </c>
      <c r="Z160" s="21">
        <f t="shared" si="19"/>
        <v>1.5827864978555758E-2</v>
      </c>
    </row>
    <row r="161" spans="1:26" x14ac:dyDescent="0.3">
      <c r="A161" s="21">
        <v>1.5</v>
      </c>
      <c r="B161" s="21" t="s">
        <v>203</v>
      </c>
      <c r="C161" s="21">
        <v>0</v>
      </c>
      <c r="D161" s="21">
        <v>4491.6421619077064</v>
      </c>
      <c r="E161" s="21">
        <v>119827.29305999972</v>
      </c>
      <c r="F161" s="21">
        <v>4372.562895833772</v>
      </c>
      <c r="G161" s="21">
        <v>3267.1023570999987</v>
      </c>
      <c r="H161" s="21">
        <v>10580.63702892999</v>
      </c>
      <c r="I161" s="21">
        <v>3262.7290558900017</v>
      </c>
      <c r="J161" s="21">
        <v>4606.6083626478739</v>
      </c>
      <c r="K161" s="21">
        <v>3159.3521156401421</v>
      </c>
      <c r="L161" s="21" t="s">
        <v>126</v>
      </c>
      <c r="M161" s="21" t="s">
        <v>120</v>
      </c>
      <c r="N161" s="21" t="s">
        <v>127</v>
      </c>
      <c r="O161" s="21" t="s">
        <v>28</v>
      </c>
      <c r="P161" s="21">
        <v>-234.04546681410193</v>
      </c>
      <c r="Q161" s="21">
        <v>103.37694024985967</v>
      </c>
      <c r="R161" s="21">
        <v>504.92500000000001</v>
      </c>
      <c r="S161" s="21">
        <v>-0.46352521030668303</v>
      </c>
      <c r="T161" s="21">
        <v>0.20473721889361721</v>
      </c>
      <c r="U161" s="21">
        <f>VLOOKUP(L161&amp;M161&amp;"v03",'DEER Thermostat Weights'!$F$23:$K$358,MATCH(O161,'DEER Thermostat Weights'!$F$20:$K$20,0),0)</f>
        <v>0.35718784799999997</v>
      </c>
      <c r="V161" s="21">
        <f t="shared" si="15"/>
        <v>-83.598196625484476</v>
      </c>
      <c r="W161" s="21">
        <f t="shared" si="16"/>
        <v>36.924986820671954</v>
      </c>
      <c r="X161" s="21">
        <f t="shared" si="17"/>
        <v>180.35307415139999</v>
      </c>
      <c r="Y161" s="21">
        <f t="shared" si="18"/>
        <v>-0.16556557236319153</v>
      </c>
      <c r="Z161" s="21">
        <f t="shared" si="19"/>
        <v>7.312964662211606E-2</v>
      </c>
    </row>
    <row r="162" spans="1:26" x14ac:dyDescent="0.3">
      <c r="A162" s="21">
        <v>1.5</v>
      </c>
      <c r="B162" s="21" t="s">
        <v>204</v>
      </c>
      <c r="C162" s="21">
        <v>0</v>
      </c>
      <c r="D162" s="21">
        <v>4326.8697435238737</v>
      </c>
      <c r="E162" s="21">
        <v>118458.37315999973</v>
      </c>
      <c r="F162" s="21">
        <v>4183.6483074847392</v>
      </c>
      <c r="G162" s="21">
        <v>3694.6523954100071</v>
      </c>
      <c r="H162" s="21">
        <v>10981.34889320997</v>
      </c>
      <c r="I162" s="21">
        <v>3653.3919666199999</v>
      </c>
      <c r="J162" s="21">
        <v>4469.2362577376571</v>
      </c>
      <c r="K162" s="21">
        <v>3540.9782041247308</v>
      </c>
      <c r="L162" s="21" t="s">
        <v>126</v>
      </c>
      <c r="M162" s="21" t="s">
        <v>120</v>
      </c>
      <c r="N162" s="21" t="s">
        <v>127</v>
      </c>
      <c r="O162" s="21" t="s">
        <v>30</v>
      </c>
      <c r="P162" s="21">
        <v>-285.58795025291784</v>
      </c>
      <c r="Q162" s="21">
        <v>112.41376249526911</v>
      </c>
      <c r="R162" s="21">
        <v>504.92500000000001</v>
      </c>
      <c r="S162" s="21">
        <v>-0.56560469426730275</v>
      </c>
      <c r="T162" s="21">
        <v>0.22263457443237927</v>
      </c>
      <c r="U162" s="21">
        <f>VLOOKUP(L162&amp;M162&amp;"v03",'DEER Thermostat Weights'!$F$23:$K$358,MATCH(O162,'DEER Thermostat Weights'!$F$20:$K$20,0),0)</f>
        <v>0.22361150299999999</v>
      </c>
      <c r="V162" s="21">
        <f t="shared" si="15"/>
        <v>-63.860750794744185</v>
      </c>
      <c r="W162" s="21">
        <f t="shared" si="16"/>
        <v>25.137010389452154</v>
      </c>
      <c r="X162" s="21">
        <f t="shared" si="17"/>
        <v>112.90703815227499</v>
      </c>
      <c r="Y162" s="21">
        <f t="shared" si="18"/>
        <v>-0.12647571578896705</v>
      </c>
      <c r="Z162" s="21">
        <f t="shared" si="19"/>
        <v>4.97836518085897E-2</v>
      </c>
    </row>
    <row r="163" spans="1:26" x14ac:dyDescent="0.3">
      <c r="A163" s="21">
        <v>1.5</v>
      </c>
      <c r="B163" s="21" t="s">
        <v>205</v>
      </c>
      <c r="C163" s="21">
        <v>0</v>
      </c>
      <c r="D163" s="21">
        <v>3297.0064190565063</v>
      </c>
      <c r="E163" s="21">
        <v>114455.59142999999</v>
      </c>
      <c r="F163" s="21">
        <v>3189.3850370350278</v>
      </c>
      <c r="G163" s="21">
        <v>3138.2261434900074</v>
      </c>
      <c r="H163" s="21">
        <v>10431.13175045</v>
      </c>
      <c r="I163" s="21">
        <v>3102.1959187300022</v>
      </c>
      <c r="J163" s="21">
        <v>3424.9101809559179</v>
      </c>
      <c r="K163" s="21">
        <v>3002.5529563019336</v>
      </c>
      <c r="L163" s="21" t="s">
        <v>126</v>
      </c>
      <c r="M163" s="21" t="s">
        <v>120</v>
      </c>
      <c r="N163" s="21" t="s">
        <v>127</v>
      </c>
      <c r="O163" s="21" t="s">
        <v>32</v>
      </c>
      <c r="P163" s="21">
        <v>-235.52514392089006</v>
      </c>
      <c r="Q163" s="21">
        <v>99.642962428068586</v>
      </c>
      <c r="R163" s="21">
        <v>504.92500000000001</v>
      </c>
      <c r="S163" s="21">
        <v>-0.46645569920461466</v>
      </c>
      <c r="T163" s="21">
        <v>0.1973421051206983</v>
      </c>
      <c r="U163" s="21">
        <f>VLOOKUP(L163&amp;M163&amp;"v03",'DEER Thermostat Weights'!$F$23:$K$358,MATCH(O163,'DEER Thermostat Weights'!$F$20:$K$20,0),0)</f>
        <v>0.20307306899999999</v>
      </c>
      <c r="V163" s="21">
        <f t="shared" si="15"/>
        <v>-47.828813802681836</v>
      </c>
      <c r="W163" s="21">
        <f t="shared" si="16"/>
        <v>20.23480218451958</v>
      </c>
      <c r="X163" s="21">
        <f t="shared" si="17"/>
        <v>102.536669364825</v>
      </c>
      <c r="Y163" s="21">
        <f t="shared" si="18"/>
        <v>-9.4724590390021957E-2</v>
      </c>
      <c r="Z163" s="21">
        <f t="shared" si="19"/>
        <v>4.0074866929780815E-2</v>
      </c>
    </row>
    <row r="164" spans="1:26" x14ac:dyDescent="0.3">
      <c r="A164" s="21">
        <v>1.5</v>
      </c>
      <c r="B164" s="21" t="s">
        <v>206</v>
      </c>
      <c r="C164" s="21">
        <v>0</v>
      </c>
      <c r="D164" s="21">
        <v>3500.0284422604377</v>
      </c>
      <c r="E164" s="21">
        <v>115053.81165999953</v>
      </c>
      <c r="F164" s="21">
        <v>3393.9854036853062</v>
      </c>
      <c r="G164" s="21">
        <v>3427.660304250006</v>
      </c>
      <c r="H164" s="21">
        <v>10713.800938870008</v>
      </c>
      <c r="I164" s="21">
        <v>3399.9088451300013</v>
      </c>
      <c r="J164" s="21">
        <v>3648.845552941541</v>
      </c>
      <c r="K164" s="21">
        <v>3286.0906254739298</v>
      </c>
      <c r="L164" s="21" t="s">
        <v>126</v>
      </c>
      <c r="M164" s="21" t="s">
        <v>120</v>
      </c>
      <c r="N164" s="21" t="s">
        <v>127</v>
      </c>
      <c r="O164" s="21" t="s">
        <v>34</v>
      </c>
      <c r="P164" s="21">
        <v>-254.86014925623476</v>
      </c>
      <c r="Q164" s="21">
        <v>113.81821965607151</v>
      </c>
      <c r="R164" s="21">
        <v>504.92500000000001</v>
      </c>
      <c r="S164" s="21">
        <v>-0.50474852553594052</v>
      </c>
      <c r="T164" s="21">
        <v>0.22541609081758976</v>
      </c>
      <c r="U164" s="21">
        <f>VLOOKUP(L164&amp;M164&amp;"v03",'DEER Thermostat Weights'!$F$23:$K$358,MATCH(O164,'DEER Thermostat Weights'!$F$20:$K$20,0),0)</f>
        <v>0.163703352</v>
      </c>
      <c r="V164" s="21">
        <f t="shared" si="15"/>
        <v>-41.721460724465935</v>
      </c>
      <c r="W164" s="21">
        <f t="shared" si="16"/>
        <v>18.632424076371191</v>
      </c>
      <c r="X164" s="21">
        <f t="shared" si="17"/>
        <v>82.6579150086</v>
      </c>
      <c r="Y164" s="21">
        <f t="shared" si="18"/>
        <v>-8.2629025547291055E-2</v>
      </c>
      <c r="Z164" s="21">
        <f t="shared" si="19"/>
        <v>3.690136966157586E-2</v>
      </c>
    </row>
    <row r="165" spans="1:26" x14ac:dyDescent="0.3">
      <c r="A165" s="21">
        <v>1.5</v>
      </c>
      <c r="B165" s="21" t="s">
        <v>207</v>
      </c>
      <c r="C165" s="21">
        <v>0</v>
      </c>
      <c r="D165" s="21">
        <v>77.049607796600085</v>
      </c>
      <c r="E165" s="21">
        <v>24870.056217000121</v>
      </c>
      <c r="F165" s="21">
        <v>77.049610576400028</v>
      </c>
      <c r="G165" s="21">
        <v>129.87081904999991</v>
      </c>
      <c r="H165" s="21">
        <v>1502.5690268000019</v>
      </c>
      <c r="I165" s="21">
        <v>129.87081695000003</v>
      </c>
      <c r="J165" s="21">
        <v>84.853030064036162</v>
      </c>
      <c r="K165" s="21">
        <v>125.46816937015038</v>
      </c>
      <c r="L165" s="21" t="s">
        <v>208</v>
      </c>
      <c r="M165" s="21" t="s">
        <v>24</v>
      </c>
      <c r="N165" s="21" t="s">
        <v>127</v>
      </c>
      <c r="O165" s="21" t="s">
        <v>26</v>
      </c>
      <c r="P165" s="21">
        <v>-7.803419487636134</v>
      </c>
      <c r="Q165" s="21">
        <v>4.4026475798496563</v>
      </c>
      <c r="R165" s="21">
        <v>153.947</v>
      </c>
      <c r="S165" s="21">
        <v>-5.0689000030115131E-2</v>
      </c>
      <c r="T165" s="21">
        <v>2.8598462976541641E-2</v>
      </c>
      <c r="U165" s="21">
        <f>VLOOKUP(L165&amp;M165&amp;"v03",'DEER Thermostat Weights'!$F$23:$K$358,MATCH(O165,'DEER Thermostat Weights'!$F$20:$K$20,0),0)</f>
        <v>0.45242683900000003</v>
      </c>
      <c r="V165" s="21">
        <f t="shared" si="15"/>
        <v>-3.5304764121822161</v>
      </c>
      <c r="W165" s="21">
        <f t="shared" si="16"/>
        <v>1.9918759277823801</v>
      </c>
      <c r="X165" s="21">
        <f t="shared" si="17"/>
        <v>69.64975458353301</v>
      </c>
      <c r="Y165" s="21">
        <f t="shared" si="18"/>
        <v>-2.2933064055695895E-2</v>
      </c>
      <c r="Z165" s="21">
        <f t="shared" si="19"/>
        <v>1.2938712204735267E-2</v>
      </c>
    </row>
    <row r="166" spans="1:26" x14ac:dyDescent="0.3">
      <c r="A166" s="21">
        <v>1.5</v>
      </c>
      <c r="B166" s="21" t="s">
        <v>209</v>
      </c>
      <c r="C166" s="21">
        <v>0</v>
      </c>
      <c r="D166" s="21">
        <v>1848.1849411231274</v>
      </c>
      <c r="E166" s="21">
        <v>27021.947184000092</v>
      </c>
      <c r="F166" s="21">
        <v>1848.1849371898606</v>
      </c>
      <c r="G166" s="21">
        <v>3240.907077170003</v>
      </c>
      <c r="H166" s="21">
        <v>4589.3356717000279</v>
      </c>
      <c r="I166" s="21">
        <v>3240.9070495300084</v>
      </c>
      <c r="J166" s="21">
        <v>2097.4810644657014</v>
      </c>
      <c r="K166" s="21">
        <v>3149.4649426029209</v>
      </c>
      <c r="L166" s="21" t="s">
        <v>208</v>
      </c>
      <c r="M166" s="21" t="s">
        <v>24</v>
      </c>
      <c r="N166" s="21" t="s">
        <v>127</v>
      </c>
      <c r="O166" s="21" t="s">
        <v>28</v>
      </c>
      <c r="P166" s="21">
        <v>-249.29612727584072</v>
      </c>
      <c r="Q166" s="21">
        <v>91.44210692708748</v>
      </c>
      <c r="R166" s="21">
        <v>153.947</v>
      </c>
      <c r="S166" s="21">
        <v>-1.6193633346271166</v>
      </c>
      <c r="T166" s="21">
        <v>0.593984338292318</v>
      </c>
      <c r="U166" s="21">
        <f>VLOOKUP(L166&amp;M166&amp;"v03",'DEER Thermostat Weights'!$F$23:$K$358,MATCH(O166,'DEER Thermostat Weights'!$F$20:$K$20,0),0)</f>
        <v>0.15291355300000001</v>
      </c>
      <c r="V166" s="21">
        <f t="shared" si="15"/>
        <v>-38.120756570889014</v>
      </c>
      <c r="W166" s="21">
        <f t="shared" si="16"/>
        <v>13.98273746402686</v>
      </c>
      <c r="X166" s="21">
        <f t="shared" si="17"/>
        <v>23.540582743691001</v>
      </c>
      <c r="Y166" s="21">
        <f t="shared" si="18"/>
        <v>-0.24762260109576034</v>
      </c>
      <c r="Z166" s="21">
        <f t="shared" si="19"/>
        <v>9.0828255594632298E-2</v>
      </c>
    </row>
    <row r="167" spans="1:26" x14ac:dyDescent="0.3">
      <c r="A167" s="21">
        <v>1.5</v>
      </c>
      <c r="B167" s="21" t="s">
        <v>210</v>
      </c>
      <c r="C167" s="21">
        <v>0</v>
      </c>
      <c r="D167" s="21">
        <v>420.28098426045909</v>
      </c>
      <c r="E167" s="21">
        <v>25246.52813500004</v>
      </c>
      <c r="F167" s="21">
        <v>420.28098455271976</v>
      </c>
      <c r="G167" s="21">
        <v>778.97313185999792</v>
      </c>
      <c r="H167" s="21">
        <v>2146.863243899993</v>
      </c>
      <c r="I167" s="21">
        <v>778.97309274999986</v>
      </c>
      <c r="J167" s="21">
        <v>474.57857393163704</v>
      </c>
      <c r="K167" s="21">
        <v>753.40905257300835</v>
      </c>
      <c r="L167" s="21" t="s">
        <v>208</v>
      </c>
      <c r="M167" s="21" t="s">
        <v>24</v>
      </c>
      <c r="N167" s="21" t="s">
        <v>127</v>
      </c>
      <c r="O167" s="21" t="s">
        <v>30</v>
      </c>
      <c r="P167" s="21">
        <v>-54.29758937891728</v>
      </c>
      <c r="Q167" s="21">
        <v>25.564040176991512</v>
      </c>
      <c r="R167" s="21">
        <v>153.947</v>
      </c>
      <c r="S167" s="21">
        <v>-0.35270313405858689</v>
      </c>
      <c r="T167" s="21">
        <v>0.16605741051785036</v>
      </c>
      <c r="U167" s="21">
        <f>VLOOKUP(L167&amp;M167&amp;"v03",'DEER Thermostat Weights'!$F$23:$K$358,MATCH(O167,'DEER Thermostat Weights'!$F$20:$K$20,0),0)</f>
        <v>0.23422041299999999</v>
      </c>
      <c r="V167" s="21">
        <f t="shared" si="15"/>
        <v>-12.717603809234419</v>
      </c>
      <c r="W167" s="21">
        <f t="shared" si="16"/>
        <v>5.9876200482035449</v>
      </c>
      <c r="X167" s="21">
        <f t="shared" si="17"/>
        <v>36.057529920111001</v>
      </c>
      <c r="Y167" s="21">
        <f t="shared" si="18"/>
        <v>-8.2610273725596581E-2</v>
      </c>
      <c r="Z167" s="21">
        <f t="shared" si="19"/>
        <v>3.8894035273201455E-2</v>
      </c>
    </row>
    <row r="168" spans="1:26" x14ac:dyDescent="0.3">
      <c r="A168" s="21">
        <v>1.5</v>
      </c>
      <c r="B168" s="21" t="s">
        <v>211</v>
      </c>
      <c r="C168" s="21">
        <v>0</v>
      </c>
      <c r="D168" s="21">
        <v>1184.9282890067702</v>
      </c>
      <c r="E168" s="21">
        <v>26162.917678000114</v>
      </c>
      <c r="F168" s="21">
        <v>1184.9282954329487</v>
      </c>
      <c r="G168" s="21">
        <v>2140.1297814700138</v>
      </c>
      <c r="H168" s="21">
        <v>3497.3105991000057</v>
      </c>
      <c r="I168" s="21">
        <v>2140.1297782599972</v>
      </c>
      <c r="J168" s="21">
        <v>1338.9484655124841</v>
      </c>
      <c r="K168" s="21">
        <v>2076.1522415489271</v>
      </c>
      <c r="L168" s="21" t="s">
        <v>208</v>
      </c>
      <c r="M168" s="21" t="s">
        <v>24</v>
      </c>
      <c r="N168" s="21" t="s">
        <v>127</v>
      </c>
      <c r="O168" s="21" t="s">
        <v>32</v>
      </c>
      <c r="P168" s="21">
        <v>-154.02017007953532</v>
      </c>
      <c r="Q168" s="21">
        <v>63.977536711070115</v>
      </c>
      <c r="R168" s="21">
        <v>153.947</v>
      </c>
      <c r="S168" s="21">
        <v>-1.0004752939617876</v>
      </c>
      <c r="T168" s="21">
        <v>0.41558157489960906</v>
      </c>
      <c r="U168" s="21">
        <f>VLOOKUP(L168&amp;M168&amp;"v03",'DEER Thermostat Weights'!$F$23:$K$358,MATCH(O168,'DEER Thermostat Weights'!$F$20:$K$20,0),0)</f>
        <v>7.7608570000000002E-2</v>
      </c>
      <c r="V168" s="21">
        <f t="shared" si="15"/>
        <v>-11.953285151029522</v>
      </c>
      <c r="W168" s="21">
        <f t="shared" si="16"/>
        <v>4.9652051362686551</v>
      </c>
      <c r="X168" s="21">
        <f t="shared" si="17"/>
        <v>11.94760652579</v>
      </c>
      <c r="Y168" s="21">
        <f t="shared" si="18"/>
        <v>-7.7645456884703964E-2</v>
      </c>
      <c r="Z168" s="21">
        <f t="shared" si="19"/>
        <v>3.2252691746306551E-2</v>
      </c>
    </row>
    <row r="169" spans="1:26" x14ac:dyDescent="0.3">
      <c r="A169" s="21">
        <v>1.5</v>
      </c>
      <c r="B169" s="21" t="s">
        <v>212</v>
      </c>
      <c r="C169" s="21">
        <v>0</v>
      </c>
      <c r="D169" s="21">
        <v>1435.0098414088934</v>
      </c>
      <c r="E169" s="21">
        <v>26462.281878999918</v>
      </c>
      <c r="F169" s="21">
        <v>1435.0098144675603</v>
      </c>
      <c r="G169" s="21">
        <v>2577.0488292299947</v>
      </c>
      <c r="H169" s="21">
        <v>3930.8482165000214</v>
      </c>
      <c r="I169" s="21">
        <v>2577.0488600799954</v>
      </c>
      <c r="J169" s="21">
        <v>1628.3298199110427</v>
      </c>
      <c r="K169" s="21">
        <v>2497.6051739869617</v>
      </c>
      <c r="L169" s="21" t="s">
        <v>208</v>
      </c>
      <c r="M169" s="21" t="s">
        <v>24</v>
      </c>
      <c r="N169" s="21" t="s">
        <v>127</v>
      </c>
      <c r="O169" s="21" t="s">
        <v>34</v>
      </c>
      <c r="P169" s="21">
        <v>-193.32000544348239</v>
      </c>
      <c r="Q169" s="21">
        <v>79.443686093033648</v>
      </c>
      <c r="R169" s="21">
        <v>153.947</v>
      </c>
      <c r="S169" s="21">
        <v>-1.2557568867433753</v>
      </c>
      <c r="T169" s="21">
        <v>0.51604569165383962</v>
      </c>
      <c r="U169" s="21">
        <f>VLOOKUP(L169&amp;M169&amp;"v03",'DEER Thermostat Weights'!$F$23:$K$358,MATCH(O169,'DEER Thermostat Weights'!$F$20:$K$20,0),0)</f>
        <v>8.2830624000000005E-2</v>
      </c>
      <c r="V169" s="21">
        <f t="shared" si="15"/>
        <v>-16.012816682567045</v>
      </c>
      <c r="W169" s="21">
        <f t="shared" si="16"/>
        <v>6.5803700919460999</v>
      </c>
      <c r="X169" s="21">
        <f t="shared" si="17"/>
        <v>12.751526072928002</v>
      </c>
      <c r="Y169" s="21">
        <f t="shared" si="18"/>
        <v>-0.10401512652125111</v>
      </c>
      <c r="Z169" s="21">
        <f t="shared" si="19"/>
        <v>4.274438665219913E-2</v>
      </c>
    </row>
    <row r="170" spans="1:26" x14ac:dyDescent="0.3">
      <c r="A170" s="21">
        <v>1.5</v>
      </c>
      <c r="B170" s="21" t="s">
        <v>213</v>
      </c>
      <c r="C170" s="21">
        <v>0</v>
      </c>
      <c r="D170" s="21">
        <v>764.40864364709751</v>
      </c>
      <c r="E170" s="21">
        <v>28433.964743999986</v>
      </c>
      <c r="F170" s="21">
        <v>764.40860474093449</v>
      </c>
      <c r="G170" s="21">
        <v>623.302312419999</v>
      </c>
      <c r="H170" s="21">
        <v>1917.0693919000053</v>
      </c>
      <c r="I170" s="21">
        <v>623.30232723999984</v>
      </c>
      <c r="J170" s="21">
        <v>803.832479661805</v>
      </c>
      <c r="K170" s="21">
        <v>603.20026771219091</v>
      </c>
      <c r="L170" s="21" t="s">
        <v>208</v>
      </c>
      <c r="M170" s="21" t="s">
        <v>36</v>
      </c>
      <c r="N170" s="21" t="s">
        <v>127</v>
      </c>
      <c r="O170" s="21" t="s">
        <v>26</v>
      </c>
      <c r="P170" s="21">
        <v>-39.423874920870503</v>
      </c>
      <c r="Q170" s="21">
        <v>20.102059527808933</v>
      </c>
      <c r="R170" s="21">
        <v>177.09100000000001</v>
      </c>
      <c r="S170" s="21">
        <v>-0.22261930262334337</v>
      </c>
      <c r="T170" s="21">
        <v>0.11351259819984602</v>
      </c>
      <c r="U170" s="21">
        <f>VLOOKUP(L170&amp;M170&amp;"v03",'DEER Thermostat Weights'!$F$23:$K$358,MATCH(O170,'DEER Thermostat Weights'!$F$20:$K$20,0),0)</f>
        <v>0.32056380499999998</v>
      </c>
      <c r="V170" s="21">
        <f t="shared" si="15"/>
        <v>-12.637867352478322</v>
      </c>
      <c r="W170" s="21">
        <f t="shared" si="16"/>
        <v>6.4439926905709344</v>
      </c>
      <c r="X170" s="21">
        <f t="shared" si="17"/>
        <v>56.768964791255002</v>
      </c>
      <c r="Y170" s="21">
        <f t="shared" si="18"/>
        <v>-7.1363690715385425E-2</v>
      </c>
      <c r="Z170" s="21">
        <f t="shared" si="19"/>
        <v>3.6388030394378788E-2</v>
      </c>
    </row>
    <row r="171" spans="1:26" x14ac:dyDescent="0.3">
      <c r="A171" s="21">
        <v>1.5</v>
      </c>
      <c r="B171" s="21" t="s">
        <v>214</v>
      </c>
      <c r="C171" s="21">
        <v>0</v>
      </c>
      <c r="D171" s="21">
        <v>1793.7935152482034</v>
      </c>
      <c r="E171" s="21">
        <v>29258.207496999872</v>
      </c>
      <c r="F171" s="21">
        <v>1793.7935056892011</v>
      </c>
      <c r="G171" s="21">
        <v>2575.5266434500022</v>
      </c>
      <c r="H171" s="21">
        <v>3852.8721862000061</v>
      </c>
      <c r="I171" s="21">
        <v>2575.5266125199983</v>
      </c>
      <c r="J171" s="21">
        <v>2005.8794394856395</v>
      </c>
      <c r="K171" s="21">
        <v>2501.3950193275082</v>
      </c>
      <c r="L171" s="21" t="s">
        <v>208</v>
      </c>
      <c r="M171" s="21" t="s">
        <v>36</v>
      </c>
      <c r="N171" s="21" t="s">
        <v>127</v>
      </c>
      <c r="O171" s="21" t="s">
        <v>28</v>
      </c>
      <c r="P171" s="21">
        <v>-212.08593379643844</v>
      </c>
      <c r="Q171" s="21">
        <v>74.131593192490072</v>
      </c>
      <c r="R171" s="21">
        <v>177.09100000000001</v>
      </c>
      <c r="S171" s="21">
        <v>-1.197609894327992</v>
      </c>
      <c r="T171" s="21">
        <v>0.41860734420433604</v>
      </c>
      <c r="U171" s="21">
        <f>VLOOKUP(L171&amp;M171&amp;"v03",'DEER Thermostat Weights'!$F$23:$K$358,MATCH(O171,'DEER Thermostat Weights'!$F$20:$K$20,0),0)</f>
        <v>0.28336302299999999</v>
      </c>
      <c r="V171" s="21">
        <f t="shared" si="15"/>
        <v>-60.097311336336659</v>
      </c>
      <c r="W171" s="21">
        <f t="shared" si="16"/>
        <v>21.006152346830206</v>
      </c>
      <c r="X171" s="21">
        <f t="shared" si="17"/>
        <v>50.181041106092998</v>
      </c>
      <c r="Y171" s="21">
        <f t="shared" si="18"/>
        <v>-0.33935836003149039</v>
      </c>
      <c r="Z171" s="21">
        <f t="shared" si="19"/>
        <v>0.11861784250374219</v>
      </c>
    </row>
    <row r="172" spans="1:26" x14ac:dyDescent="0.3">
      <c r="A172" s="21">
        <v>1.5</v>
      </c>
      <c r="B172" s="21" t="s">
        <v>215</v>
      </c>
      <c r="C172" s="21">
        <v>0</v>
      </c>
      <c r="D172" s="21">
        <v>997.28531543614736</v>
      </c>
      <c r="E172" s="21">
        <v>27551.707165000123</v>
      </c>
      <c r="F172" s="21">
        <v>997.2853871509501</v>
      </c>
      <c r="G172" s="21">
        <v>1531.6826252199996</v>
      </c>
      <c r="H172" s="21">
        <v>2816.804387100005</v>
      </c>
      <c r="I172" s="21">
        <v>1531.6826338800015</v>
      </c>
      <c r="J172" s="21">
        <v>1109.3243066391497</v>
      </c>
      <c r="K172" s="21">
        <v>1482.5561475909421</v>
      </c>
      <c r="L172" s="21" t="s">
        <v>208</v>
      </c>
      <c r="M172" s="21" t="s">
        <v>36</v>
      </c>
      <c r="N172" s="21" t="s">
        <v>127</v>
      </c>
      <c r="O172" s="21" t="s">
        <v>30</v>
      </c>
      <c r="P172" s="21">
        <v>-112.03891948819955</v>
      </c>
      <c r="Q172" s="21">
        <v>49.126486289059358</v>
      </c>
      <c r="R172" s="21">
        <v>177.09100000000001</v>
      </c>
      <c r="S172" s="21">
        <v>-0.63266297828912565</v>
      </c>
      <c r="T172" s="21">
        <v>0.27740814772664535</v>
      </c>
      <c r="U172" s="21">
        <f>VLOOKUP(L172&amp;M172&amp;"v03",'DEER Thermostat Weights'!$F$23:$K$358,MATCH(O172,'DEER Thermostat Weights'!$F$20:$K$20,0),0)</f>
        <v>0.29447379499999998</v>
      </c>
      <c r="V172" s="21">
        <f t="shared" si="15"/>
        <v>-32.992525809389576</v>
      </c>
      <c r="W172" s="21">
        <f t="shared" si="16"/>
        <v>14.466462852554775</v>
      </c>
      <c r="X172" s="21">
        <f t="shared" si="17"/>
        <v>52.148658830344999</v>
      </c>
      <c r="Y172" s="21">
        <f t="shared" si="18"/>
        <v>-0.18630266817280142</v>
      </c>
      <c r="Z172" s="21">
        <f t="shared" si="19"/>
        <v>8.1689430024985868E-2</v>
      </c>
    </row>
    <row r="173" spans="1:26" x14ac:dyDescent="0.3">
      <c r="A173" s="21">
        <v>1.5</v>
      </c>
      <c r="B173" s="21" t="s">
        <v>216</v>
      </c>
      <c r="C173" s="21">
        <v>0</v>
      </c>
      <c r="D173" s="21">
        <v>1116.6713617598971</v>
      </c>
      <c r="E173" s="21">
        <v>27425.844014999999</v>
      </c>
      <c r="F173" s="21">
        <v>1116.6713397725805</v>
      </c>
      <c r="G173" s="21">
        <v>1809.4875576799991</v>
      </c>
      <c r="H173" s="21">
        <v>3091.9885972000252</v>
      </c>
      <c r="I173" s="21">
        <v>1809.4875669599983</v>
      </c>
      <c r="J173" s="21">
        <v>1249.8217414008077</v>
      </c>
      <c r="K173" s="21">
        <v>1752.1188713873444</v>
      </c>
      <c r="L173" s="21" t="s">
        <v>208</v>
      </c>
      <c r="M173" s="21" t="s">
        <v>36</v>
      </c>
      <c r="N173" s="21" t="s">
        <v>127</v>
      </c>
      <c r="O173" s="21" t="s">
        <v>32</v>
      </c>
      <c r="P173" s="21">
        <v>-133.1504016282272</v>
      </c>
      <c r="Q173" s="21">
        <v>57.368695572653905</v>
      </c>
      <c r="R173" s="21">
        <v>177.09100000000001</v>
      </c>
      <c r="S173" s="21">
        <v>-0.75187559858054442</v>
      </c>
      <c r="T173" s="21">
        <v>0.32395037338235089</v>
      </c>
      <c r="U173" s="21">
        <f>VLOOKUP(L173&amp;M173&amp;"v03",'DEER Thermostat Weights'!$F$23:$K$358,MATCH(O173,'DEER Thermostat Weights'!$F$20:$K$20,0),0)</f>
        <v>5.0025577000000002E-2</v>
      </c>
      <c r="V173" s="21">
        <f t="shared" si="15"/>
        <v>-6.660925669233805</v>
      </c>
      <c r="W173" s="21">
        <f t="shared" si="16"/>
        <v>2.8699020977593572</v>
      </c>
      <c r="X173" s="21">
        <f t="shared" si="17"/>
        <v>8.8590794565070006</v>
      </c>
      <c r="Y173" s="21">
        <f t="shared" si="18"/>
        <v>-3.7613010651212114E-2</v>
      </c>
      <c r="Z173" s="21">
        <f t="shared" si="19"/>
        <v>1.6205804347817546E-2</v>
      </c>
    </row>
    <row r="174" spans="1:26" x14ac:dyDescent="0.3">
      <c r="A174" s="21">
        <v>1.5</v>
      </c>
      <c r="B174" s="21" t="s">
        <v>217</v>
      </c>
      <c r="C174" s="21">
        <v>0</v>
      </c>
      <c r="D174" s="21">
        <v>130.73194123830001</v>
      </c>
      <c r="E174" s="21">
        <v>26078.386750000056</v>
      </c>
      <c r="F174" s="21">
        <v>130.73195722225799</v>
      </c>
      <c r="G174" s="21">
        <v>121.38427525999988</v>
      </c>
      <c r="H174" s="21">
        <v>1416.7711988000053</v>
      </c>
      <c r="I174" s="21">
        <v>121.38427420000005</v>
      </c>
      <c r="J174" s="21">
        <v>137.60139466390501</v>
      </c>
      <c r="K174" s="21">
        <v>117.32256600164354</v>
      </c>
      <c r="L174" s="21" t="s">
        <v>208</v>
      </c>
      <c r="M174" s="21" t="s">
        <v>36</v>
      </c>
      <c r="N174" s="21" t="s">
        <v>127</v>
      </c>
      <c r="O174" s="21" t="s">
        <v>34</v>
      </c>
      <c r="P174" s="21">
        <v>-6.8694374416470225</v>
      </c>
      <c r="Q174" s="21">
        <v>4.0617081983565129</v>
      </c>
      <c r="R174" s="21">
        <v>177.09100000000001</v>
      </c>
      <c r="S174" s="21">
        <v>-3.879043791975325E-2</v>
      </c>
      <c r="T174" s="21">
        <v>2.2935712138711244E-2</v>
      </c>
      <c r="U174" s="21">
        <f>VLOOKUP(L174&amp;M174&amp;"v03",'DEER Thermostat Weights'!$F$23:$K$358,MATCH(O174,'DEER Thermostat Weights'!$F$20:$K$20,0),0)</f>
        <v>5.1573801000000002E-2</v>
      </c>
      <c r="V174" s="21">
        <f t="shared" si="15"/>
        <v>-0.35428299959745269</v>
      </c>
      <c r="W174" s="21">
        <f t="shared" si="16"/>
        <v>0.20947773034210734</v>
      </c>
      <c r="X174" s="21">
        <f t="shared" si="17"/>
        <v>9.1332559928910015</v>
      </c>
      <c r="Y174" s="21">
        <f t="shared" si="18"/>
        <v>-2.000570325976208E-3</v>
      </c>
      <c r="Z174" s="21">
        <f t="shared" si="19"/>
        <v>1.1828818536351782E-3</v>
      </c>
    </row>
    <row r="175" spans="1:26" x14ac:dyDescent="0.3">
      <c r="A175" s="21">
        <v>1.5</v>
      </c>
      <c r="B175" s="21" t="s">
        <v>218</v>
      </c>
      <c r="C175" s="21">
        <v>0</v>
      </c>
      <c r="D175" s="21">
        <v>282.9886856223996</v>
      </c>
      <c r="E175" s="21">
        <v>25895.874644999894</v>
      </c>
      <c r="F175" s="21">
        <v>282.98869029090002</v>
      </c>
      <c r="G175" s="21">
        <v>290.78211635999986</v>
      </c>
      <c r="H175" s="21">
        <v>1585.8538125000075</v>
      </c>
      <c r="I175" s="21">
        <v>290.78210998999992</v>
      </c>
      <c r="J175" s="21">
        <v>299.14950388304283</v>
      </c>
      <c r="K175" s="21">
        <v>281.01497826884616</v>
      </c>
      <c r="L175" s="21" t="s">
        <v>208</v>
      </c>
      <c r="M175" s="21" t="s">
        <v>42</v>
      </c>
      <c r="N175" s="21" t="s">
        <v>127</v>
      </c>
      <c r="O175" s="21" t="s">
        <v>26</v>
      </c>
      <c r="P175" s="21">
        <v>-16.160813592142802</v>
      </c>
      <c r="Q175" s="21">
        <v>9.7671317211537598</v>
      </c>
      <c r="R175" s="21">
        <v>213.422</v>
      </c>
      <c r="S175" s="21">
        <v>-7.572234161493567E-2</v>
      </c>
      <c r="T175" s="21">
        <v>4.5764409110371752E-2</v>
      </c>
      <c r="U175" s="21">
        <f>VLOOKUP(L175&amp;M175&amp;"v03",'DEER Thermostat Weights'!$F$23:$K$358,MATCH(O175,'DEER Thermostat Weights'!$F$20:$K$20,0),0)</f>
        <v>0.271420049</v>
      </c>
      <c r="V175" s="21">
        <f t="shared" si="15"/>
        <v>-4.3863688170592647</v>
      </c>
      <c r="W175" s="21">
        <f t="shared" si="16"/>
        <v>2.650995370345008</v>
      </c>
      <c r="X175" s="21">
        <f t="shared" si="17"/>
        <v>57.927009697677995</v>
      </c>
      <c r="Y175" s="21">
        <f t="shared" si="18"/>
        <v>-2.0552561671520579E-2</v>
      </c>
      <c r="Z175" s="21">
        <f t="shared" si="19"/>
        <v>1.2421378163193147E-2</v>
      </c>
    </row>
    <row r="176" spans="1:26" x14ac:dyDescent="0.3">
      <c r="A176" s="21">
        <v>1.5</v>
      </c>
      <c r="B176" s="21" t="s">
        <v>219</v>
      </c>
      <c r="C176" s="21">
        <v>0</v>
      </c>
      <c r="D176" s="21">
        <v>1059.2127412234604</v>
      </c>
      <c r="E176" s="21">
        <v>26610.327476000155</v>
      </c>
      <c r="F176" s="21">
        <v>1059.2127354878589</v>
      </c>
      <c r="G176" s="21">
        <v>1802.735031909998</v>
      </c>
      <c r="H176" s="21">
        <v>3086.946087999987</v>
      </c>
      <c r="I176" s="21">
        <v>1802.7350333000004</v>
      </c>
      <c r="J176" s="21">
        <v>1185.5629740885297</v>
      </c>
      <c r="K176" s="21">
        <v>1743.4084594753849</v>
      </c>
      <c r="L176" s="21" t="s">
        <v>208</v>
      </c>
      <c r="M176" s="21" t="s">
        <v>42</v>
      </c>
      <c r="N176" s="21" t="s">
        <v>127</v>
      </c>
      <c r="O176" s="21" t="s">
        <v>28</v>
      </c>
      <c r="P176" s="21">
        <v>-126.35023860067076</v>
      </c>
      <c r="Q176" s="21">
        <v>59.32657382461548</v>
      </c>
      <c r="R176" s="21">
        <v>213.422</v>
      </c>
      <c r="S176" s="21">
        <v>-0.59202068484350612</v>
      </c>
      <c r="T176" s="21">
        <v>0.27797778028795289</v>
      </c>
      <c r="U176" s="21">
        <f>VLOOKUP(L176&amp;M176&amp;"v03",'DEER Thermostat Weights'!$F$23:$K$358,MATCH(O176,'DEER Thermostat Weights'!$F$20:$K$20,0),0)</f>
        <v>0.21817472800000001</v>
      </c>
      <c r="V176" s="21">
        <f t="shared" si="15"/>
        <v>-27.566428939436445</v>
      </c>
      <c r="W176" s="21">
        <f t="shared" si="16"/>
        <v>12.943559107357403</v>
      </c>
      <c r="X176" s="21">
        <f t="shared" si="17"/>
        <v>46.563286799216002</v>
      </c>
      <c r="Y176" s="21">
        <f t="shared" si="18"/>
        <v>-0.12916395188610569</v>
      </c>
      <c r="Z176" s="21">
        <f t="shared" si="19"/>
        <v>6.0647726604367888E-2</v>
      </c>
    </row>
    <row r="177" spans="1:26" x14ac:dyDescent="0.3">
      <c r="A177" s="21">
        <v>1.5</v>
      </c>
      <c r="B177" s="21" t="s">
        <v>220</v>
      </c>
      <c r="C177" s="21">
        <v>0</v>
      </c>
      <c r="D177" s="21">
        <v>752.02127443490144</v>
      </c>
      <c r="E177" s="21">
        <v>26045.277147000063</v>
      </c>
      <c r="F177" s="21">
        <v>752.02127310180276</v>
      </c>
      <c r="G177" s="21">
        <v>1360.7190608199983</v>
      </c>
      <c r="H177" s="21">
        <v>2647.8255098999994</v>
      </c>
      <c r="I177" s="21">
        <v>1360.7190811700013</v>
      </c>
      <c r="J177" s="21">
        <v>843.00811843723341</v>
      </c>
      <c r="K177" s="21">
        <v>1313.6625789185225</v>
      </c>
      <c r="L177" s="21" t="s">
        <v>208</v>
      </c>
      <c r="M177" s="21" t="s">
        <v>42</v>
      </c>
      <c r="N177" s="21" t="s">
        <v>127</v>
      </c>
      <c r="O177" s="21" t="s">
        <v>30</v>
      </c>
      <c r="P177" s="21">
        <v>-90.986845335430644</v>
      </c>
      <c r="Q177" s="21">
        <v>47.056502251478832</v>
      </c>
      <c r="R177" s="21">
        <v>213.422</v>
      </c>
      <c r="S177" s="21">
        <v>-0.42632364674415313</v>
      </c>
      <c r="T177" s="21">
        <v>0.22048571492853986</v>
      </c>
      <c r="U177" s="21">
        <f>VLOOKUP(L177&amp;M177&amp;"v03",'DEER Thermostat Weights'!$F$23:$K$358,MATCH(O177,'DEER Thermostat Weights'!$F$20:$K$20,0),0)</f>
        <v>0.21325217199999999</v>
      </c>
      <c r="V177" s="21">
        <f t="shared" si="15"/>
        <v>-19.403142391208654</v>
      </c>
      <c r="W177" s="21">
        <f t="shared" si="16"/>
        <v>10.034901311850751</v>
      </c>
      <c r="X177" s="21">
        <f t="shared" si="17"/>
        <v>45.512705052583996</v>
      </c>
      <c r="Y177" s="21">
        <f t="shared" si="18"/>
        <v>-9.0914443643151377E-2</v>
      </c>
      <c r="Z177" s="21">
        <f t="shared" si="19"/>
        <v>4.7019057603483946E-2</v>
      </c>
    </row>
    <row r="178" spans="1:26" x14ac:dyDescent="0.3">
      <c r="A178" s="21">
        <v>1.5</v>
      </c>
      <c r="B178" s="21" t="s">
        <v>221</v>
      </c>
      <c r="C178" s="21">
        <v>0</v>
      </c>
      <c r="D178" s="21">
        <v>1100.0874889483598</v>
      </c>
      <c r="E178" s="21">
        <v>26472.535095000003</v>
      </c>
      <c r="F178" s="21">
        <v>1100.08747067033</v>
      </c>
      <c r="G178" s="21">
        <v>1983.7466273300058</v>
      </c>
      <c r="H178" s="21">
        <v>3266.6136284999961</v>
      </c>
      <c r="I178" s="21">
        <v>1983.7466229500028</v>
      </c>
      <c r="J178" s="21">
        <v>1233.8022180005182</v>
      </c>
      <c r="K178" s="21">
        <v>1918.5045922658926</v>
      </c>
      <c r="L178" s="21" t="s">
        <v>208</v>
      </c>
      <c r="M178" s="21" t="s">
        <v>42</v>
      </c>
      <c r="N178" s="21" t="s">
        <v>127</v>
      </c>
      <c r="O178" s="21" t="s">
        <v>32</v>
      </c>
      <c r="P178" s="21">
        <v>-133.71474733018817</v>
      </c>
      <c r="Q178" s="21">
        <v>65.242030684110205</v>
      </c>
      <c r="R178" s="21">
        <v>213.422</v>
      </c>
      <c r="S178" s="21">
        <v>-0.62652747762736816</v>
      </c>
      <c r="T178" s="21">
        <v>0.30569496436220356</v>
      </c>
      <c r="U178" s="21">
        <f>VLOOKUP(L178&amp;M178&amp;"v03",'DEER Thermostat Weights'!$F$23:$K$358,MATCH(O178,'DEER Thermostat Weights'!$F$20:$K$20,0),0)</f>
        <v>0.14134385399999999</v>
      </c>
      <c r="V178" s="21">
        <f t="shared" si="15"/>
        <v>-18.899757724285006</v>
      </c>
      <c r="W178" s="21">
        <f t="shared" si="16"/>
        <v>9.2215600596783922</v>
      </c>
      <c r="X178" s="21">
        <f t="shared" si="17"/>
        <v>30.165888008387999</v>
      </c>
      <c r="Y178" s="21">
        <f t="shared" si="18"/>
        <v>-8.855580832475099E-2</v>
      </c>
      <c r="Z178" s="21">
        <f t="shared" si="19"/>
        <v>4.3208104411346503E-2</v>
      </c>
    </row>
    <row r="179" spans="1:26" x14ac:dyDescent="0.3">
      <c r="A179" s="21">
        <v>1.5</v>
      </c>
      <c r="B179" s="21" t="s">
        <v>222</v>
      </c>
      <c r="C179" s="21">
        <v>0</v>
      </c>
      <c r="D179" s="21">
        <v>601.34884238859161</v>
      </c>
      <c r="E179" s="21">
        <v>25783.955164999912</v>
      </c>
      <c r="F179" s="21">
        <v>601.34885214739404</v>
      </c>
      <c r="G179" s="21">
        <v>1109.452696469999</v>
      </c>
      <c r="H179" s="21">
        <v>2398.188250499989</v>
      </c>
      <c r="I179" s="21">
        <v>1109.4526839800005</v>
      </c>
      <c r="J179" s="21">
        <v>675.61732060303245</v>
      </c>
      <c r="K179" s="21">
        <v>1071.0208423622328</v>
      </c>
      <c r="L179" s="21" t="s">
        <v>208</v>
      </c>
      <c r="M179" s="21" t="s">
        <v>42</v>
      </c>
      <c r="N179" s="21" t="s">
        <v>127</v>
      </c>
      <c r="O179" s="21" t="s">
        <v>34</v>
      </c>
      <c r="P179" s="21">
        <v>-74.268468455638413</v>
      </c>
      <c r="Q179" s="21">
        <v>38.431841617767759</v>
      </c>
      <c r="R179" s="21">
        <v>213.422</v>
      </c>
      <c r="S179" s="21">
        <v>-0.34798881303538726</v>
      </c>
      <c r="T179" s="21">
        <v>0.18007441415490325</v>
      </c>
      <c r="U179" s="21">
        <f>VLOOKUP(L179&amp;M179&amp;"v03",'DEER Thermostat Weights'!$F$23:$K$358,MATCH(O179,'DEER Thermostat Weights'!$F$20:$K$20,0),0)</f>
        <v>0.15580919800000001</v>
      </c>
      <c r="V179" s="21">
        <f t="shared" si="15"/>
        <v>-11.57171050676132</v>
      </c>
      <c r="W179" s="21">
        <f t="shared" si="16"/>
        <v>5.9880344201274172</v>
      </c>
      <c r="X179" s="21">
        <f t="shared" si="17"/>
        <v>33.253110655556</v>
      </c>
      <c r="Y179" s="21">
        <f t="shared" si="18"/>
        <v>-5.4219857872015637E-2</v>
      </c>
      <c r="Z179" s="21">
        <f t="shared" si="19"/>
        <v>2.8057250049795323E-2</v>
      </c>
    </row>
    <row r="180" spans="1:26" x14ac:dyDescent="0.3">
      <c r="A180" s="21">
        <v>1.5</v>
      </c>
      <c r="B180" s="21" t="s">
        <v>223</v>
      </c>
      <c r="C180" s="21">
        <v>0</v>
      </c>
      <c r="D180" s="21">
        <v>1897.7886180269736</v>
      </c>
      <c r="E180" s="21">
        <v>31047.568067999942</v>
      </c>
      <c r="F180" s="21">
        <v>1897.7886265990087</v>
      </c>
      <c r="G180" s="21">
        <v>1736.8397272599996</v>
      </c>
      <c r="H180" s="21">
        <v>2994.8817221999948</v>
      </c>
      <c r="I180" s="21">
        <v>1736.8397508600012</v>
      </c>
      <c r="J180" s="21">
        <v>2015.3681941347943</v>
      </c>
      <c r="K180" s="21">
        <v>1681.7193655079107</v>
      </c>
      <c r="L180" s="21" t="s">
        <v>208</v>
      </c>
      <c r="M180" s="21" t="s">
        <v>48</v>
      </c>
      <c r="N180" s="21" t="s">
        <v>127</v>
      </c>
      <c r="O180" s="21" t="s">
        <v>26</v>
      </c>
      <c r="P180" s="21">
        <v>-117.5795675357856</v>
      </c>
      <c r="Q180" s="21">
        <v>55.12038535209058</v>
      </c>
      <c r="R180" s="21">
        <v>209.066</v>
      </c>
      <c r="S180" s="21">
        <v>-0.56240406156804834</v>
      </c>
      <c r="T180" s="21">
        <v>0.26365064310835135</v>
      </c>
      <c r="U180" s="21">
        <f>VLOOKUP(L180&amp;M180&amp;"v03",'DEER Thermostat Weights'!$F$23:$K$358,MATCH(O180,'DEER Thermostat Weights'!$F$20:$K$20,0),0)</f>
        <v>0.02</v>
      </c>
      <c r="V180" s="21">
        <f t="shared" si="15"/>
        <v>-2.351591350715712</v>
      </c>
      <c r="W180" s="21">
        <f t="shared" si="16"/>
        <v>1.1024077070418117</v>
      </c>
      <c r="X180" s="21">
        <f t="shared" si="17"/>
        <v>4.1813200000000004</v>
      </c>
      <c r="Y180" s="21">
        <f t="shared" si="18"/>
        <v>-1.1248081231360967E-2</v>
      </c>
      <c r="Z180" s="21">
        <f t="shared" si="19"/>
        <v>5.2730128621670267E-3</v>
      </c>
    </row>
    <row r="181" spans="1:26" x14ac:dyDescent="0.3">
      <c r="A181" s="21">
        <v>1.5</v>
      </c>
      <c r="B181" s="21" t="s">
        <v>224</v>
      </c>
      <c r="C181" s="21">
        <v>0</v>
      </c>
      <c r="D181" s="21">
        <v>1218.0409749775049</v>
      </c>
      <c r="E181" s="21">
        <v>28834.497360999911</v>
      </c>
      <c r="F181" s="21">
        <v>1218.0409744575013</v>
      </c>
      <c r="G181" s="21">
        <v>1254.7101019499964</v>
      </c>
      <c r="H181" s="21">
        <v>2514.5599673999945</v>
      </c>
      <c r="I181" s="21">
        <v>1254.7100824300001</v>
      </c>
      <c r="J181" s="21">
        <v>1300.2556616028373</v>
      </c>
      <c r="K181" s="21">
        <v>1215.4498607861781</v>
      </c>
      <c r="L181" s="21" t="s">
        <v>208</v>
      </c>
      <c r="M181" s="21" t="s">
        <v>48</v>
      </c>
      <c r="N181" s="21" t="s">
        <v>127</v>
      </c>
      <c r="O181" s="21" t="s">
        <v>28</v>
      </c>
      <c r="P181" s="21">
        <v>-82.214687145336029</v>
      </c>
      <c r="Q181" s="21">
        <v>39.260221643821978</v>
      </c>
      <c r="R181" s="21">
        <v>209.066</v>
      </c>
      <c r="S181" s="21">
        <v>-0.39324752540028524</v>
      </c>
      <c r="T181" s="21">
        <v>0.18778864877034993</v>
      </c>
      <c r="U181" s="21">
        <f>VLOOKUP(L181&amp;M181&amp;"v03",'DEER Thermostat Weights'!$F$23:$K$358,MATCH(O181,'DEER Thermostat Weights'!$F$20:$K$20,0),0)</f>
        <v>0.33967080500000002</v>
      </c>
      <c r="V181" s="21">
        <f t="shared" si="15"/>
        <v>-27.925928965479443</v>
      </c>
      <c r="W181" s="21">
        <f t="shared" si="16"/>
        <v>13.335551090235436</v>
      </c>
      <c r="X181" s="21">
        <f t="shared" si="17"/>
        <v>71.013616518130007</v>
      </c>
      <c r="Y181" s="21">
        <f t="shared" si="18"/>
        <v>-0.13357470351697284</v>
      </c>
      <c r="Z181" s="21">
        <f t="shared" si="19"/>
        <v>6.3786321497687024E-2</v>
      </c>
    </row>
    <row r="182" spans="1:26" x14ac:dyDescent="0.3">
      <c r="A182" s="21">
        <v>1.5</v>
      </c>
      <c r="B182" s="21" t="s">
        <v>225</v>
      </c>
      <c r="C182" s="21">
        <v>0</v>
      </c>
      <c r="D182" s="21">
        <v>1305.0250219227996</v>
      </c>
      <c r="E182" s="21">
        <v>28176.93030700001</v>
      </c>
      <c r="F182" s="21">
        <v>1305.0250296616</v>
      </c>
      <c r="G182" s="21">
        <v>1743.4657191699946</v>
      </c>
      <c r="H182" s="21">
        <v>2998.4095327000214</v>
      </c>
      <c r="I182" s="21">
        <v>1743.465680620001</v>
      </c>
      <c r="J182" s="21">
        <v>1435.1114796152235</v>
      </c>
      <c r="K182" s="21">
        <v>1688.3159075343635</v>
      </c>
      <c r="L182" s="21" t="s">
        <v>208</v>
      </c>
      <c r="M182" s="21" t="s">
        <v>48</v>
      </c>
      <c r="N182" s="21" t="s">
        <v>127</v>
      </c>
      <c r="O182" s="21" t="s">
        <v>30</v>
      </c>
      <c r="P182" s="21">
        <v>-130.08644995362351</v>
      </c>
      <c r="Q182" s="21">
        <v>55.149773085637435</v>
      </c>
      <c r="R182" s="21">
        <v>209.066</v>
      </c>
      <c r="S182" s="21">
        <v>-0.62222671287355913</v>
      </c>
      <c r="T182" s="21">
        <v>0.26379120988413912</v>
      </c>
      <c r="U182" s="21">
        <f>VLOOKUP(L182&amp;M182&amp;"v03",'DEER Thermostat Weights'!$F$23:$K$358,MATCH(O182,'DEER Thermostat Weights'!$F$20:$K$20,0),0)</f>
        <v>0.34501301899999998</v>
      </c>
      <c r="V182" s="21">
        <f t="shared" si="15"/>
        <v>-44.881518829492059</v>
      </c>
      <c r="W182" s="21">
        <f t="shared" si="16"/>
        <v>19.027389709440715</v>
      </c>
      <c r="X182" s="21">
        <f t="shared" si="17"/>
        <v>72.130491830254002</v>
      </c>
      <c r="Y182" s="21">
        <f t="shared" si="18"/>
        <v>-0.21467631671095277</v>
      </c>
      <c r="Z182" s="21">
        <f t="shared" si="19"/>
        <v>9.1011401707789472E-2</v>
      </c>
    </row>
    <row r="183" spans="1:26" x14ac:dyDescent="0.3">
      <c r="A183" s="21">
        <v>1.5</v>
      </c>
      <c r="B183" s="21" t="s">
        <v>226</v>
      </c>
      <c r="C183" s="21">
        <v>0</v>
      </c>
      <c r="D183" s="21">
        <v>228.00014609439972</v>
      </c>
      <c r="E183" s="21">
        <v>26178.664934999997</v>
      </c>
      <c r="F183" s="21">
        <v>228.00015615183986</v>
      </c>
      <c r="G183" s="21">
        <v>98.561684390000053</v>
      </c>
      <c r="H183" s="21">
        <v>1365.0638533999972</v>
      </c>
      <c r="I183" s="21">
        <v>98.561692850000014</v>
      </c>
      <c r="J183" s="21">
        <v>233.5885978753644</v>
      </c>
      <c r="K183" s="21">
        <v>95.409033744168866</v>
      </c>
      <c r="L183" s="21" t="s">
        <v>208</v>
      </c>
      <c r="M183" s="21" t="s">
        <v>48</v>
      </c>
      <c r="N183" s="21" t="s">
        <v>127</v>
      </c>
      <c r="O183" s="21" t="s">
        <v>32</v>
      </c>
      <c r="P183" s="21">
        <v>-5.5884417235245394</v>
      </c>
      <c r="Q183" s="21">
        <v>3.1526591058311482</v>
      </c>
      <c r="R183" s="21">
        <v>209.066</v>
      </c>
      <c r="S183" s="21">
        <v>-2.6730514399876303E-2</v>
      </c>
      <c r="T183" s="21">
        <v>1.5079731308922293E-2</v>
      </c>
      <c r="U183" s="21">
        <f>VLOOKUP(L183&amp;M183&amp;"v03",'DEER Thermostat Weights'!$F$23:$K$358,MATCH(O183,'DEER Thermostat Weights'!$F$20:$K$20,0),0)</f>
        <v>0.13681849900000001</v>
      </c>
      <c r="V183" s="21">
        <f t="shared" si="15"/>
        <v>-0.76460220836160053</v>
      </c>
      <c r="W183" s="21">
        <f t="shared" si="16"/>
        <v>0.43134208671849988</v>
      </c>
      <c r="X183" s="21">
        <f t="shared" si="17"/>
        <v>28.604096311934004</v>
      </c>
      <c r="Y183" s="21">
        <f t="shared" si="18"/>
        <v>-3.6572288576889617E-3</v>
      </c>
      <c r="Z183" s="21">
        <f t="shared" si="19"/>
        <v>2.0631862030100535E-3</v>
      </c>
    </row>
    <row r="184" spans="1:26" x14ac:dyDescent="0.3">
      <c r="A184" s="21">
        <v>1.5</v>
      </c>
      <c r="B184" s="21" t="s">
        <v>227</v>
      </c>
      <c r="C184" s="21">
        <v>0</v>
      </c>
      <c r="D184" s="21">
        <v>425.94437787729959</v>
      </c>
      <c r="E184" s="21">
        <v>26445.388309000129</v>
      </c>
      <c r="F184" s="21">
        <v>425.94437438349939</v>
      </c>
      <c r="G184" s="21">
        <v>465.37639256999933</v>
      </c>
      <c r="H184" s="21">
        <v>1729.4016971999913</v>
      </c>
      <c r="I184" s="21">
        <v>465.37640371000032</v>
      </c>
      <c r="J184" s="21">
        <v>452.60364606945768</v>
      </c>
      <c r="K184" s="21">
        <v>450.89395356448665</v>
      </c>
      <c r="L184" s="21" t="s">
        <v>208</v>
      </c>
      <c r="M184" s="21" t="s">
        <v>48</v>
      </c>
      <c r="N184" s="21" t="s">
        <v>127</v>
      </c>
      <c r="O184" s="21" t="s">
        <v>34</v>
      </c>
      <c r="P184" s="21">
        <v>-26.659271685958288</v>
      </c>
      <c r="Q184" s="21">
        <v>14.482450145513667</v>
      </c>
      <c r="R184" s="21">
        <v>209.066</v>
      </c>
      <c r="S184" s="21">
        <v>-0.12751605562816665</v>
      </c>
      <c r="T184" s="21">
        <v>6.927214442096595E-2</v>
      </c>
      <c r="U184" s="21">
        <f>VLOOKUP(L184&amp;M184&amp;"v03",'DEER Thermostat Weights'!$F$23:$K$358,MATCH(O184,'DEER Thermostat Weights'!$F$20:$K$20,0),0)</f>
        <v>0.158497677</v>
      </c>
      <c r="V184" s="21">
        <f t="shared" si="15"/>
        <v>-4.2254326327362621</v>
      </c>
      <c r="W184" s="21">
        <f t="shared" si="16"/>
        <v>2.2954347053322284</v>
      </c>
      <c r="X184" s="21">
        <f t="shared" si="17"/>
        <v>33.136475339682001</v>
      </c>
      <c r="Y184" s="21">
        <f t="shared" si="18"/>
        <v>-2.0210998597267191E-2</v>
      </c>
      <c r="Z184" s="21">
        <f t="shared" si="19"/>
        <v>1.0979473971531614E-2</v>
      </c>
    </row>
    <row r="185" spans="1:26" x14ac:dyDescent="0.3">
      <c r="A185" s="21">
        <v>1.5</v>
      </c>
      <c r="B185" s="21" t="s">
        <v>228</v>
      </c>
      <c r="C185" s="21">
        <v>0</v>
      </c>
      <c r="D185" s="21">
        <v>836.22889568875041</v>
      </c>
      <c r="E185" s="21">
        <v>26607.06260800004</v>
      </c>
      <c r="F185" s="21">
        <v>836.22890224537127</v>
      </c>
      <c r="G185" s="21">
        <v>1300.5632940100013</v>
      </c>
      <c r="H185" s="21">
        <v>2603.2089919000023</v>
      </c>
      <c r="I185" s="21">
        <v>1300.5632509599998</v>
      </c>
      <c r="J185" s="21">
        <v>915.98433782751704</v>
      </c>
      <c r="K185" s="21">
        <v>1258.8245243332599</v>
      </c>
      <c r="L185" s="21" t="s">
        <v>208</v>
      </c>
      <c r="M185" s="21" t="s">
        <v>54</v>
      </c>
      <c r="N185" s="21" t="s">
        <v>127</v>
      </c>
      <c r="O185" s="21" t="s">
        <v>26</v>
      </c>
      <c r="P185" s="21">
        <v>-79.755435582145765</v>
      </c>
      <c r="Q185" s="21">
        <v>41.73872662673989</v>
      </c>
      <c r="R185" s="21">
        <v>234.17099999999999</v>
      </c>
      <c r="S185" s="21">
        <v>-0.34058630480352292</v>
      </c>
      <c r="T185" s="21">
        <v>0.17824037402897835</v>
      </c>
      <c r="U185" s="21">
        <f>VLOOKUP(L185&amp;M185&amp;"v03",'DEER Thermostat Weights'!$F$23:$K$358,MATCH(O185,'DEER Thermostat Weights'!$F$20:$K$20,0),0)</f>
        <v>0.279366593</v>
      </c>
      <c r="V185" s="21">
        <f t="shared" si="15"/>
        <v>-22.281004311815035</v>
      </c>
      <c r="W185" s="21">
        <f t="shared" si="16"/>
        <v>11.660405853870706</v>
      </c>
      <c r="X185" s="21">
        <f t="shared" si="17"/>
        <v>65.419554449402995</v>
      </c>
      <c r="Y185" s="21">
        <f t="shared" si="18"/>
        <v>-9.5148435595419731E-2</v>
      </c>
      <c r="Z185" s="21">
        <f t="shared" si="19"/>
        <v>4.9794406027521367E-2</v>
      </c>
    </row>
    <row r="186" spans="1:26" x14ac:dyDescent="0.3">
      <c r="A186" s="21">
        <v>1.5</v>
      </c>
      <c r="B186" s="21" t="s">
        <v>229</v>
      </c>
      <c r="C186" s="21">
        <v>0</v>
      </c>
      <c r="D186" s="21">
        <v>1323.8692573480987</v>
      </c>
      <c r="E186" s="21">
        <v>26946.009744999748</v>
      </c>
      <c r="F186" s="21">
        <v>1323.869246654599</v>
      </c>
      <c r="G186" s="21">
        <v>2286.405803620004</v>
      </c>
      <c r="H186" s="21">
        <v>3582.1066613999833</v>
      </c>
      <c r="I186" s="21">
        <v>2286.4057877199984</v>
      </c>
      <c r="J186" s="21">
        <v>1477.4619481908701</v>
      </c>
      <c r="K186" s="21">
        <v>2212.8539877574103</v>
      </c>
      <c r="L186" s="21" t="s">
        <v>208</v>
      </c>
      <c r="M186" s="21" t="s">
        <v>54</v>
      </c>
      <c r="N186" s="21" t="s">
        <v>127</v>
      </c>
      <c r="O186" s="21" t="s">
        <v>28</v>
      </c>
      <c r="P186" s="21">
        <v>-153.59270153627108</v>
      </c>
      <c r="Q186" s="21">
        <v>73.55179996258812</v>
      </c>
      <c r="R186" s="21">
        <v>234.17099999999999</v>
      </c>
      <c r="S186" s="21">
        <v>-0.6558997550348723</v>
      </c>
      <c r="T186" s="21">
        <v>0.31409440094028773</v>
      </c>
      <c r="U186" s="21">
        <f>VLOOKUP(L186&amp;M186&amp;"v03",'DEER Thermostat Weights'!$F$23:$K$358,MATCH(O186,'DEER Thermostat Weights'!$F$20:$K$20,0),0)</f>
        <v>2.0266938000000002E-2</v>
      </c>
      <c r="V186" s="21">
        <f t="shared" si="15"/>
        <v>-3.1128537592881109</v>
      </c>
      <c r="W186" s="21">
        <f t="shared" si="16"/>
        <v>1.4906697696301758</v>
      </c>
      <c r="X186" s="21">
        <f t="shared" si="17"/>
        <v>4.745929138398</v>
      </c>
      <c r="Y186" s="21">
        <f t="shared" si="18"/>
        <v>-1.3293079669506946E-2</v>
      </c>
      <c r="Z186" s="21">
        <f t="shared" si="19"/>
        <v>6.3657317500039534E-3</v>
      </c>
    </row>
    <row r="187" spans="1:26" x14ac:dyDescent="0.3">
      <c r="A187" s="21">
        <v>1.5</v>
      </c>
      <c r="B187" s="21" t="s">
        <v>230</v>
      </c>
      <c r="C187" s="21">
        <v>0</v>
      </c>
      <c r="D187" s="21">
        <v>1193.2754775399983</v>
      </c>
      <c r="E187" s="21">
        <v>26557.069528999938</v>
      </c>
      <c r="F187" s="21">
        <v>1193.2754291573001</v>
      </c>
      <c r="G187" s="21">
        <v>2126.2929833000035</v>
      </c>
      <c r="H187" s="21">
        <v>3422.422921100002</v>
      </c>
      <c r="I187" s="21">
        <v>2126.2929644500005</v>
      </c>
      <c r="J187" s="21">
        <v>1343.7219719273323</v>
      </c>
      <c r="K187" s="21">
        <v>2056.6053977126385</v>
      </c>
      <c r="L187" s="21" t="s">
        <v>208</v>
      </c>
      <c r="M187" s="21" t="s">
        <v>54</v>
      </c>
      <c r="N187" s="21" t="s">
        <v>127</v>
      </c>
      <c r="O187" s="21" t="s">
        <v>30</v>
      </c>
      <c r="P187" s="21">
        <v>-150.44654277003224</v>
      </c>
      <c r="Q187" s="21">
        <v>69.687566737361976</v>
      </c>
      <c r="R187" s="21">
        <v>234.17099999999999</v>
      </c>
      <c r="S187" s="21">
        <v>-0.64246445020959997</v>
      </c>
      <c r="T187" s="21">
        <v>0.2975926427156308</v>
      </c>
      <c r="U187" s="21">
        <f>VLOOKUP(L187&amp;M187&amp;"v03",'DEER Thermostat Weights'!$F$23:$K$358,MATCH(O187,'DEER Thermostat Weights'!$F$20:$K$20,0),0)</f>
        <v>0.02</v>
      </c>
      <c r="V187" s="21">
        <f t="shared" si="15"/>
        <v>-3.0089308554006449</v>
      </c>
      <c r="W187" s="21">
        <f t="shared" si="16"/>
        <v>1.3937513347472394</v>
      </c>
      <c r="X187" s="21">
        <f t="shared" si="17"/>
        <v>4.6834199999999999</v>
      </c>
      <c r="Y187" s="21">
        <f t="shared" si="18"/>
        <v>-1.2849289004191999E-2</v>
      </c>
      <c r="Z187" s="21">
        <f t="shared" si="19"/>
        <v>5.951852854312616E-3</v>
      </c>
    </row>
    <row r="188" spans="1:26" x14ac:dyDescent="0.3">
      <c r="A188" s="21">
        <v>1.5</v>
      </c>
      <c r="B188" s="21" t="s">
        <v>231</v>
      </c>
      <c r="C188" s="21">
        <v>0</v>
      </c>
      <c r="D188" s="21">
        <v>939.77022436006121</v>
      </c>
      <c r="E188" s="21">
        <v>26220.887223999987</v>
      </c>
      <c r="F188" s="21">
        <v>939.77021911493921</v>
      </c>
      <c r="G188" s="21">
        <v>1719.2129922400002</v>
      </c>
      <c r="H188" s="21">
        <v>3018.1311908999951</v>
      </c>
      <c r="I188" s="21">
        <v>1719.212995079999</v>
      </c>
      <c r="J188" s="21">
        <v>1049.4523846926088</v>
      </c>
      <c r="K188" s="21">
        <v>1662.378737626512</v>
      </c>
      <c r="L188" s="21" t="s">
        <v>208</v>
      </c>
      <c r="M188" s="21" t="s">
        <v>54</v>
      </c>
      <c r="N188" s="21" t="s">
        <v>127</v>
      </c>
      <c r="O188" s="21" t="s">
        <v>32</v>
      </c>
      <c r="P188" s="21">
        <v>-109.68216557766959</v>
      </c>
      <c r="Q188" s="21">
        <v>56.834257453486998</v>
      </c>
      <c r="R188" s="21">
        <v>234.17099999999999</v>
      </c>
      <c r="S188" s="21">
        <v>-0.46838492203419552</v>
      </c>
      <c r="T188" s="21">
        <v>0.24270408143402472</v>
      </c>
      <c r="U188" s="21">
        <f>VLOOKUP(L188&amp;M188&amp;"v03",'DEER Thermostat Weights'!$F$23:$K$358,MATCH(O188,'DEER Thermostat Weights'!$F$20:$K$20,0),0)</f>
        <v>0.296690907</v>
      </c>
      <c r="V188" s="21">
        <f t="shared" si="15"/>
        <v>-32.541701186962968</v>
      </c>
      <c r="W188" s="21">
        <f t="shared" si="16"/>
        <v>16.862207392546569</v>
      </c>
      <c r="X188" s="21">
        <f t="shared" si="17"/>
        <v>69.476406383097</v>
      </c>
      <c r="Y188" s="21">
        <f t="shared" si="18"/>
        <v>-0.13896554734344976</v>
      </c>
      <c r="Z188" s="21">
        <f t="shared" si="19"/>
        <v>7.2008094053262653E-2</v>
      </c>
    </row>
    <row r="189" spans="1:26" x14ac:dyDescent="0.3">
      <c r="A189" s="21">
        <v>1.5</v>
      </c>
      <c r="B189" s="21" t="s">
        <v>232</v>
      </c>
      <c r="C189" s="21">
        <v>0</v>
      </c>
      <c r="D189" s="21">
        <v>775.06109450071267</v>
      </c>
      <c r="E189" s="21">
        <v>25927.197231999937</v>
      </c>
      <c r="F189" s="21">
        <v>775.06108170811513</v>
      </c>
      <c r="G189" s="21">
        <v>1468.154755549999</v>
      </c>
      <c r="H189" s="21">
        <v>2768.6302125999928</v>
      </c>
      <c r="I189" s="21">
        <v>1468.1547590200014</v>
      </c>
      <c r="J189" s="21">
        <v>868.41882910592813</v>
      </c>
      <c r="K189" s="21">
        <v>1419.0194651175184</v>
      </c>
      <c r="L189" s="21" t="s">
        <v>208</v>
      </c>
      <c r="M189" s="21" t="s">
        <v>54</v>
      </c>
      <c r="N189" s="21" t="s">
        <v>127</v>
      </c>
      <c r="O189" s="21" t="s">
        <v>34</v>
      </c>
      <c r="P189" s="21">
        <v>-93.357747397813</v>
      </c>
      <c r="Q189" s="21">
        <v>49.135293902482999</v>
      </c>
      <c r="R189" s="21">
        <v>234.17099999999999</v>
      </c>
      <c r="S189" s="21">
        <v>-0.3986733942196643</v>
      </c>
      <c r="T189" s="21">
        <v>0.20982655368291975</v>
      </c>
      <c r="U189" s="21">
        <f>VLOOKUP(L189&amp;M189&amp;"v03",'DEER Thermostat Weights'!$F$23:$K$358,MATCH(O189,'DEER Thermostat Weights'!$F$20:$K$20,0),0)</f>
        <v>0.383675561</v>
      </c>
      <c r="V189" s="21">
        <f t="shared" si="15"/>
        <v>-35.819086106552191</v>
      </c>
      <c r="W189" s="21">
        <f t="shared" si="16"/>
        <v>18.852011452935045</v>
      </c>
      <c r="X189" s="21">
        <f t="shared" si="17"/>
        <v>89.845689794930991</v>
      </c>
      <c r="Y189" s="21">
        <f t="shared" si="18"/>
        <v>-0.15296123818300386</v>
      </c>
      <c r="Z189" s="21">
        <f t="shared" si="19"/>
        <v>8.0505320696990845E-2</v>
      </c>
    </row>
    <row r="190" spans="1:26" x14ac:dyDescent="0.3">
      <c r="A190" s="21">
        <v>1.5</v>
      </c>
      <c r="B190" s="21" t="s">
        <v>233</v>
      </c>
      <c r="C190" s="21">
        <v>0</v>
      </c>
      <c r="D190" s="21">
        <v>1802.2211271699693</v>
      </c>
      <c r="E190" s="21">
        <v>31752.186090999952</v>
      </c>
      <c r="F190" s="21">
        <v>1802.2211056056715</v>
      </c>
      <c r="G190" s="21">
        <v>951.73239336000393</v>
      </c>
      <c r="H190" s="21">
        <v>2180.8894679999935</v>
      </c>
      <c r="I190" s="21">
        <v>951.73238658000048</v>
      </c>
      <c r="J190" s="21">
        <v>1865.4936742873081</v>
      </c>
      <c r="K190" s="21">
        <v>918.50750347765143</v>
      </c>
      <c r="L190" s="21" t="s">
        <v>208</v>
      </c>
      <c r="M190" s="21" t="s">
        <v>60</v>
      </c>
      <c r="N190" s="21" t="s">
        <v>127</v>
      </c>
      <c r="O190" s="21" t="s">
        <v>26</v>
      </c>
      <c r="P190" s="21">
        <v>-63.272568681636585</v>
      </c>
      <c r="Q190" s="21">
        <v>33.224883102349054</v>
      </c>
      <c r="R190" s="21">
        <v>250.16</v>
      </c>
      <c r="S190" s="21">
        <v>-0.25292840055019422</v>
      </c>
      <c r="T190" s="21">
        <v>0.13281453110948616</v>
      </c>
      <c r="U190" s="21">
        <f>VLOOKUP(L190&amp;M190&amp;"v03",'DEER Thermostat Weights'!$F$23:$K$358,MATCH(O190,'DEER Thermostat Weights'!$F$20:$K$20,0),0)</f>
        <v>2.0001574000000001E-2</v>
      </c>
      <c r="V190" s="21">
        <f t="shared" si="15"/>
        <v>-1.2655509646558367</v>
      </c>
      <c r="W190" s="21">
        <f t="shared" si="16"/>
        <v>0.66454995801298422</v>
      </c>
      <c r="X190" s="21">
        <f t="shared" si="17"/>
        <v>5.0035937518400004</v>
      </c>
      <c r="Y190" s="21">
        <f t="shared" si="18"/>
        <v>-5.0589661203063506E-3</v>
      </c>
      <c r="Z190" s="21">
        <f t="shared" si="19"/>
        <v>2.6564996722616896E-3</v>
      </c>
    </row>
    <row r="191" spans="1:26" x14ac:dyDescent="0.3">
      <c r="A191" s="21">
        <v>1.5</v>
      </c>
      <c r="B191" s="21" t="s">
        <v>234</v>
      </c>
      <c r="C191" s="21">
        <v>0</v>
      </c>
      <c r="D191" s="21">
        <v>1149.5779336572348</v>
      </c>
      <c r="E191" s="21">
        <v>28928.008386000049</v>
      </c>
      <c r="F191" s="21">
        <v>1149.5779650803713</v>
      </c>
      <c r="G191" s="21">
        <v>917.91016801999842</v>
      </c>
      <c r="H191" s="21">
        <v>2144.7036058999993</v>
      </c>
      <c r="I191" s="21">
        <v>917.91015468000057</v>
      </c>
      <c r="J191" s="21">
        <v>1208.3217751196735</v>
      </c>
      <c r="K191" s="21">
        <v>886.23247280893793</v>
      </c>
      <c r="L191" s="21" t="s">
        <v>208</v>
      </c>
      <c r="M191" s="21" t="s">
        <v>60</v>
      </c>
      <c r="N191" s="21" t="s">
        <v>127</v>
      </c>
      <c r="O191" s="21" t="s">
        <v>28</v>
      </c>
      <c r="P191" s="21">
        <v>-58.743810039302161</v>
      </c>
      <c r="Q191" s="21">
        <v>31.677681871062646</v>
      </c>
      <c r="R191" s="21">
        <v>250.16</v>
      </c>
      <c r="S191" s="21">
        <v>-0.23482495218780844</v>
      </c>
      <c r="T191" s="21">
        <v>0.12662968448617942</v>
      </c>
      <c r="U191" s="21">
        <f>VLOOKUP(L191&amp;M191&amp;"v03",'DEER Thermostat Weights'!$F$23:$K$358,MATCH(O191,'DEER Thermostat Weights'!$F$20:$K$20,0),0)</f>
        <v>0.16258015000000001</v>
      </c>
      <c r="V191" s="21">
        <f t="shared" si="15"/>
        <v>-9.5505774477612508</v>
      </c>
      <c r="W191" s="21">
        <f t="shared" si="16"/>
        <v>5.1501622702496457</v>
      </c>
      <c r="X191" s="21">
        <f t="shared" si="17"/>
        <v>40.671050323999999</v>
      </c>
      <c r="Y191" s="21">
        <f t="shared" si="18"/>
        <v>-3.8177875950436722E-2</v>
      </c>
      <c r="Z191" s="21">
        <f t="shared" si="19"/>
        <v>2.0587473098215726E-2</v>
      </c>
    </row>
    <row r="192" spans="1:26" x14ac:dyDescent="0.3">
      <c r="A192" s="21">
        <v>1.5</v>
      </c>
      <c r="B192" s="21" t="s">
        <v>235</v>
      </c>
      <c r="C192" s="21">
        <v>0</v>
      </c>
      <c r="D192" s="21">
        <v>1027.2216597097004</v>
      </c>
      <c r="E192" s="21">
        <v>27613.938653000176</v>
      </c>
      <c r="F192" s="21">
        <v>1027.2216663726799</v>
      </c>
      <c r="G192" s="21">
        <v>1269.1808281999974</v>
      </c>
      <c r="H192" s="21">
        <v>2492.1587944000089</v>
      </c>
      <c r="I192" s="21">
        <v>1269.1808035700003</v>
      </c>
      <c r="J192" s="21">
        <v>1115.7338997057891</v>
      </c>
      <c r="K192" s="21">
        <v>1224.6746561632217</v>
      </c>
      <c r="L192" s="21" t="s">
        <v>208</v>
      </c>
      <c r="M192" s="21" t="s">
        <v>60</v>
      </c>
      <c r="N192" s="21" t="s">
        <v>127</v>
      </c>
      <c r="O192" s="21" t="s">
        <v>30</v>
      </c>
      <c r="P192" s="21">
        <v>-88.51223333310918</v>
      </c>
      <c r="Q192" s="21">
        <v>44.506147406778609</v>
      </c>
      <c r="R192" s="21">
        <v>250.16</v>
      </c>
      <c r="S192" s="21">
        <v>-0.3538224869407946</v>
      </c>
      <c r="T192" s="21">
        <v>0.17791072676198677</v>
      </c>
      <c r="U192" s="21">
        <f>VLOOKUP(L192&amp;M192&amp;"v03",'DEER Thermostat Weights'!$F$23:$K$358,MATCH(O192,'DEER Thermostat Weights'!$F$20:$K$20,0),0)</f>
        <v>0.350893016</v>
      </c>
      <c r="V192" s="21">
        <f t="shared" si="15"/>
        <v>-31.058324507150413</v>
      </c>
      <c r="W192" s="21">
        <f t="shared" si="16"/>
        <v>15.616896294105125</v>
      </c>
      <c r="X192" s="21">
        <f t="shared" si="17"/>
        <v>87.779396882559993</v>
      </c>
      <c r="Y192" s="21">
        <f t="shared" si="18"/>
        <v>-0.12415383957127603</v>
      </c>
      <c r="Z192" s="21">
        <f t="shared" si="19"/>
        <v>6.2427631492265455E-2</v>
      </c>
    </row>
    <row r="193" spans="1:26" x14ac:dyDescent="0.3">
      <c r="A193" s="21">
        <v>1.5</v>
      </c>
      <c r="B193" s="21" t="s">
        <v>236</v>
      </c>
      <c r="C193" s="21">
        <v>0</v>
      </c>
      <c r="D193" s="21">
        <v>163.85026517789001</v>
      </c>
      <c r="E193" s="21">
        <v>25715.338699999957</v>
      </c>
      <c r="F193" s="21">
        <v>163.85026079468997</v>
      </c>
      <c r="G193" s="21">
        <v>52.603941929999991</v>
      </c>
      <c r="H193" s="21">
        <v>1282.3417716999977</v>
      </c>
      <c r="I193" s="21">
        <v>52.60393955</v>
      </c>
      <c r="J193" s="21">
        <v>166.33594598417716</v>
      </c>
      <c r="K193" s="21">
        <v>50.981528141695151</v>
      </c>
      <c r="L193" s="21" t="s">
        <v>208</v>
      </c>
      <c r="M193" s="21" t="s">
        <v>60</v>
      </c>
      <c r="N193" s="21" t="s">
        <v>127</v>
      </c>
      <c r="O193" s="21" t="s">
        <v>32</v>
      </c>
      <c r="P193" s="21">
        <v>-2.4856851894871852</v>
      </c>
      <c r="Q193" s="21">
        <v>1.6224114083048491</v>
      </c>
      <c r="R193" s="21">
        <v>250.16</v>
      </c>
      <c r="S193" s="21">
        <v>-9.9363814738055046E-3</v>
      </c>
      <c r="T193" s="21">
        <v>6.4854949164728538E-3</v>
      </c>
      <c r="U193" s="21">
        <f>VLOOKUP(L193&amp;M193&amp;"v03",'DEER Thermostat Weights'!$F$23:$K$358,MATCH(O193,'DEER Thermostat Weights'!$F$20:$K$20,0),0)</f>
        <v>0.19136175999999999</v>
      </c>
      <c r="V193" s="21">
        <f t="shared" si="15"/>
        <v>-0.47566509266620122</v>
      </c>
      <c r="W193" s="21">
        <f t="shared" si="16"/>
        <v>0.31046750253729455</v>
      </c>
      <c r="X193" s="21">
        <f t="shared" si="17"/>
        <v>47.871057881599995</v>
      </c>
      <c r="Y193" s="21">
        <f t="shared" si="18"/>
        <v>-1.9014434468588152E-3</v>
      </c>
      <c r="Z193" s="21">
        <f t="shared" si="19"/>
        <v>1.2410757216872982E-3</v>
      </c>
    </row>
    <row r="194" spans="1:26" x14ac:dyDescent="0.3">
      <c r="A194" s="21">
        <v>1.5</v>
      </c>
      <c r="B194" s="21" t="s">
        <v>237</v>
      </c>
      <c r="C194" s="21">
        <v>0</v>
      </c>
      <c r="D194" s="21">
        <v>422.84197429464018</v>
      </c>
      <c r="E194" s="21">
        <v>26055.231950000078</v>
      </c>
      <c r="F194" s="21">
        <v>422.84198169944017</v>
      </c>
      <c r="G194" s="21">
        <v>553.86997484999938</v>
      </c>
      <c r="H194" s="21">
        <v>1780.4416664999937</v>
      </c>
      <c r="I194" s="21">
        <v>553.86999089999983</v>
      </c>
      <c r="J194" s="21">
        <v>453.64898160010978</v>
      </c>
      <c r="K194" s="21">
        <v>535.47343938158349</v>
      </c>
      <c r="L194" s="21" t="s">
        <v>208</v>
      </c>
      <c r="M194" s="21" t="s">
        <v>60</v>
      </c>
      <c r="N194" s="21" t="s">
        <v>127</v>
      </c>
      <c r="O194" s="21" t="s">
        <v>34</v>
      </c>
      <c r="P194" s="21">
        <v>-30.806999900669609</v>
      </c>
      <c r="Q194" s="21">
        <v>18.396551518416345</v>
      </c>
      <c r="R194" s="21">
        <v>250.16</v>
      </c>
      <c r="S194" s="21">
        <v>-0.12314918412483854</v>
      </c>
      <c r="T194" s="21">
        <v>7.3539141023410401E-2</v>
      </c>
      <c r="U194" s="21">
        <f>VLOOKUP(L194&amp;M194&amp;"v03",'DEER Thermostat Weights'!$F$23:$K$358,MATCH(O194,'DEER Thermostat Weights'!$F$20:$K$20,0),0)</f>
        <v>0.27516350000000001</v>
      </c>
      <c r="V194" s="21">
        <f t="shared" si="15"/>
        <v>-8.4769619171679018</v>
      </c>
      <c r="W194" s="21">
        <f t="shared" si="16"/>
        <v>5.062059503737756</v>
      </c>
      <c r="X194" s="21">
        <f t="shared" si="17"/>
        <v>68.834901160000001</v>
      </c>
      <c r="Y194" s="21">
        <f t="shared" si="18"/>
        <v>-3.3886160525935009E-2</v>
      </c>
      <c r="Z194" s="21">
        <f t="shared" si="19"/>
        <v>2.0235287430995189E-2</v>
      </c>
    </row>
    <row r="195" spans="1:26" x14ac:dyDescent="0.3">
      <c r="A195" s="21">
        <v>1.5</v>
      </c>
      <c r="B195" s="21" t="s">
        <v>238</v>
      </c>
      <c r="C195" s="21">
        <v>0</v>
      </c>
      <c r="D195" s="21">
        <v>771.98687493720138</v>
      </c>
      <c r="E195" s="21">
        <v>27525.421676000016</v>
      </c>
      <c r="F195" s="21">
        <v>771.9868740055299</v>
      </c>
      <c r="G195" s="21">
        <v>561.58447815999898</v>
      </c>
      <c r="H195" s="21">
        <v>1783.1693813999977</v>
      </c>
      <c r="I195" s="21">
        <v>561.58447662999947</v>
      </c>
      <c r="J195" s="21">
        <v>807.79678563081052</v>
      </c>
      <c r="K195" s="21">
        <v>541.1775604304255</v>
      </c>
      <c r="L195" s="21" t="s">
        <v>208</v>
      </c>
      <c r="M195" s="21" t="s">
        <v>66</v>
      </c>
      <c r="N195" s="21" t="s">
        <v>127</v>
      </c>
      <c r="O195" s="21" t="s">
        <v>26</v>
      </c>
      <c r="P195" s="21">
        <v>-35.80991162528062</v>
      </c>
      <c r="Q195" s="21">
        <v>20.406916199573971</v>
      </c>
      <c r="R195" s="21">
        <v>200.27099999999999</v>
      </c>
      <c r="S195" s="21">
        <v>-0.17880727426976759</v>
      </c>
      <c r="T195" s="21">
        <v>0.10189651122515976</v>
      </c>
      <c r="U195" s="21">
        <f>VLOOKUP(L195&amp;M195&amp;"v03",'DEER Thermostat Weights'!$F$23:$K$358,MATCH(O195,'DEER Thermostat Weights'!$F$20:$K$20,0),0)</f>
        <v>0.59002312899999998</v>
      </c>
      <c r="V195" s="21">
        <f t="shared" si="15"/>
        <v>-21.128676106361546</v>
      </c>
      <c r="W195" s="21">
        <f t="shared" si="16"/>
        <v>12.040552549313421</v>
      </c>
      <c r="X195" s="21">
        <f t="shared" si="17"/>
        <v>118.16452206795898</v>
      </c>
      <c r="Y195" s="21">
        <f t="shared" si="18"/>
        <v>-0.10550042745260946</v>
      </c>
      <c r="Z195" s="21">
        <f t="shared" si="19"/>
        <v>6.0121298387252387E-2</v>
      </c>
    </row>
    <row r="196" spans="1:26" x14ac:dyDescent="0.3">
      <c r="A196" s="21">
        <v>1.5</v>
      </c>
      <c r="B196" s="21" t="s">
        <v>239</v>
      </c>
      <c r="C196" s="21">
        <v>0</v>
      </c>
      <c r="D196" s="21">
        <v>183.83214405012515</v>
      </c>
      <c r="E196" s="21">
        <v>25359.179609000024</v>
      </c>
      <c r="F196" s="21">
        <v>183.83214290446506</v>
      </c>
      <c r="G196" s="21">
        <v>252.71004294000033</v>
      </c>
      <c r="H196" s="21">
        <v>1474.5213935000029</v>
      </c>
      <c r="I196" s="21">
        <v>252.71003732999981</v>
      </c>
      <c r="J196" s="21">
        <v>196.60867466044101</v>
      </c>
      <c r="K196" s="21">
        <v>244.25261100272641</v>
      </c>
      <c r="L196" s="21" t="s">
        <v>208</v>
      </c>
      <c r="M196" s="21" t="s">
        <v>66</v>
      </c>
      <c r="N196" s="21" t="s">
        <v>127</v>
      </c>
      <c r="O196" s="21" t="s">
        <v>28</v>
      </c>
      <c r="P196" s="21">
        <v>-12.776531755975952</v>
      </c>
      <c r="Q196" s="21">
        <v>8.4574263272733958</v>
      </c>
      <c r="R196" s="21">
        <v>200.27099999999999</v>
      </c>
      <c r="S196" s="21">
        <v>-6.3796214908678511E-2</v>
      </c>
      <c r="T196" s="21">
        <v>4.2229910108170413E-2</v>
      </c>
      <c r="U196" s="21">
        <f>VLOOKUP(L196&amp;M196&amp;"v03",'DEER Thermostat Weights'!$F$23:$K$358,MATCH(O196,'DEER Thermostat Weights'!$F$20:$K$20,0),0)</f>
        <v>1.9998999999999999E-2</v>
      </c>
      <c r="V196" s="21">
        <f t="shared" si="15"/>
        <v>-0.25551785858776305</v>
      </c>
      <c r="W196" s="21">
        <f t="shared" si="16"/>
        <v>0.16914006911914065</v>
      </c>
      <c r="X196" s="21">
        <f t="shared" si="17"/>
        <v>4.0052197289999993</v>
      </c>
      <c r="Y196" s="21">
        <f t="shared" si="18"/>
        <v>-1.2758605019586615E-3</v>
      </c>
      <c r="Z196" s="21">
        <f t="shared" si="19"/>
        <v>8.4455597225330009E-4</v>
      </c>
    </row>
    <row r="197" spans="1:26" x14ac:dyDescent="0.3">
      <c r="A197" s="21">
        <v>1.5</v>
      </c>
      <c r="B197" s="21" t="s">
        <v>240</v>
      </c>
      <c r="C197" s="21">
        <v>0</v>
      </c>
      <c r="D197" s="21">
        <v>363.20580367000019</v>
      </c>
      <c r="E197" s="21">
        <v>25955.277292000079</v>
      </c>
      <c r="F197" s="21">
        <v>363.20578929172979</v>
      </c>
      <c r="G197" s="21">
        <v>400.25315586000056</v>
      </c>
      <c r="H197" s="21">
        <v>1621.5913278000032</v>
      </c>
      <c r="I197" s="21">
        <v>400.2531607099998</v>
      </c>
      <c r="J197" s="21">
        <v>383.26334863356067</v>
      </c>
      <c r="K197" s="21">
        <v>387.25324661903278</v>
      </c>
      <c r="L197" s="21" t="s">
        <v>208</v>
      </c>
      <c r="M197" s="21" t="s">
        <v>66</v>
      </c>
      <c r="N197" s="21" t="s">
        <v>127</v>
      </c>
      <c r="O197" s="21" t="s">
        <v>30</v>
      </c>
      <c r="P197" s="21">
        <v>-20.057559341830881</v>
      </c>
      <c r="Q197" s="21">
        <v>12.999914090967025</v>
      </c>
      <c r="R197" s="21">
        <v>200.27099999999999</v>
      </c>
      <c r="S197" s="21">
        <v>-0.1001520906263557</v>
      </c>
      <c r="T197" s="21">
        <v>6.4911615216217147E-2</v>
      </c>
      <c r="U197" s="21">
        <f>VLOOKUP(L197&amp;M197&amp;"v03",'DEER Thermostat Weights'!$F$23:$K$358,MATCH(O197,'DEER Thermostat Weights'!$F$20:$K$20,0),0)</f>
        <v>1.9999138999999999E-2</v>
      </c>
      <c r="V197" s="21">
        <f t="shared" ref="V197:V244" si="20">P197*$U197</f>
        <v>-0.40113391727802428</v>
      </c>
      <c r="W197" s="21">
        <f t="shared" ref="W197:W244" si="21">Q197*$U197</f>
        <v>0.25998708889330818</v>
      </c>
      <c r="X197" s="21">
        <f t="shared" ref="X197:X244" si="22">R197*$U197</f>
        <v>4.0052475666689995</v>
      </c>
      <c r="Y197" s="21">
        <f t="shared" ref="Y197:Y244" si="23">S197*$U197</f>
        <v>-2.0029555815770845E-3</v>
      </c>
      <c r="Z197" s="21">
        <f t="shared" ref="Z197:Z244" si="24">T197*$U197</f>
        <v>1.2981764154236417E-3</v>
      </c>
    </row>
    <row r="198" spans="1:26" x14ac:dyDescent="0.3">
      <c r="A198" s="21">
        <v>1.5</v>
      </c>
      <c r="B198" s="21" t="s">
        <v>241</v>
      </c>
      <c r="C198" s="21">
        <v>0</v>
      </c>
      <c r="D198" s="21">
        <v>786.84826340322127</v>
      </c>
      <c r="E198" s="21">
        <v>27552.866756999905</v>
      </c>
      <c r="F198" s="21">
        <v>786.84825668022006</v>
      </c>
      <c r="G198" s="21">
        <v>598.63427990000093</v>
      </c>
      <c r="H198" s="21">
        <v>1820.0432723000054</v>
      </c>
      <c r="I198" s="21">
        <v>598.63426117000017</v>
      </c>
      <c r="J198" s="21">
        <v>823.45694240853447</v>
      </c>
      <c r="K198" s="21">
        <v>577.12411187055272</v>
      </c>
      <c r="L198" s="21" t="s">
        <v>208</v>
      </c>
      <c r="M198" s="21" t="s">
        <v>66</v>
      </c>
      <c r="N198" s="21" t="s">
        <v>127</v>
      </c>
      <c r="O198" s="21" t="s">
        <v>32</v>
      </c>
      <c r="P198" s="21">
        <v>-36.608685728314413</v>
      </c>
      <c r="Q198" s="21">
        <v>21.510149299447448</v>
      </c>
      <c r="R198" s="21">
        <v>200.27099999999999</v>
      </c>
      <c r="S198" s="21">
        <v>-0.18279574041331204</v>
      </c>
      <c r="T198" s="21">
        <v>0.10740521243438865</v>
      </c>
      <c r="U198" s="21">
        <f>VLOOKUP(L198&amp;M198&amp;"v03",'DEER Thermostat Weights'!$F$23:$K$358,MATCH(O198,'DEER Thermostat Weights'!$F$20:$K$20,0),0)</f>
        <v>0.34997914600000002</v>
      </c>
      <c r="V198" s="21">
        <f t="shared" si="20"/>
        <v>-12.812276567377866</v>
      </c>
      <c r="W198" s="21">
        <f t="shared" si="21"/>
        <v>7.5281036821531169</v>
      </c>
      <c r="X198" s="21">
        <f t="shared" si="22"/>
        <v>70.090673548566002</v>
      </c>
      <c r="Y198" s="21">
        <f t="shared" si="23"/>
        <v>-6.3974697122288635E-2</v>
      </c>
      <c r="Z198" s="21">
        <f t="shared" si="24"/>
        <v>3.7589584523735925E-2</v>
      </c>
    </row>
    <row r="199" spans="1:26" x14ac:dyDescent="0.3">
      <c r="A199" s="21">
        <v>1.5</v>
      </c>
      <c r="B199" s="21" t="s">
        <v>242</v>
      </c>
      <c r="C199" s="21">
        <v>0</v>
      </c>
      <c r="D199" s="21">
        <v>707.74527560019897</v>
      </c>
      <c r="E199" s="21">
        <v>26448.724719000009</v>
      </c>
      <c r="F199" s="21">
        <v>707.74526072555159</v>
      </c>
      <c r="G199" s="21">
        <v>1017.9227099399999</v>
      </c>
      <c r="H199" s="21">
        <v>2235.1937900999988</v>
      </c>
      <c r="I199" s="21">
        <v>1017.9226869099986</v>
      </c>
      <c r="J199" s="21">
        <v>770.35252614369961</v>
      </c>
      <c r="K199" s="21">
        <v>982.64380287329232</v>
      </c>
      <c r="L199" s="21" t="s">
        <v>208</v>
      </c>
      <c r="M199" s="21" t="s">
        <v>66</v>
      </c>
      <c r="N199" s="21" t="s">
        <v>127</v>
      </c>
      <c r="O199" s="21" t="s">
        <v>34</v>
      </c>
      <c r="P199" s="21">
        <v>-62.607265418148017</v>
      </c>
      <c r="Q199" s="21">
        <v>35.278884036706245</v>
      </c>
      <c r="R199" s="21">
        <v>200.27099999999999</v>
      </c>
      <c r="S199" s="21">
        <v>-0.31261273683233232</v>
      </c>
      <c r="T199" s="21">
        <v>0.1761557291705052</v>
      </c>
      <c r="U199" s="21">
        <f>VLOOKUP(L199&amp;M199&amp;"v03",'DEER Thermostat Weights'!$F$23:$K$358,MATCH(O199,'DEER Thermostat Weights'!$F$20:$K$20,0),0)</f>
        <v>1.9999586E-2</v>
      </c>
      <c r="V199" s="21">
        <f t="shared" si="20"/>
        <v>-1.2521193889550772</v>
      </c>
      <c r="W199" s="21">
        <f t="shared" si="21"/>
        <v>0.70556307527613371</v>
      </c>
      <c r="X199" s="21">
        <f t="shared" si="22"/>
        <v>4.0053370878059997</v>
      </c>
      <c r="Y199" s="21">
        <f t="shared" si="23"/>
        <v>-6.2521253149735974E-3</v>
      </c>
      <c r="Z199" s="21">
        <f t="shared" si="24"/>
        <v>3.5230416549382275E-3</v>
      </c>
    </row>
    <row r="200" spans="1:26" x14ac:dyDescent="0.3">
      <c r="A200" s="21">
        <v>1.5</v>
      </c>
      <c r="B200" s="21" t="s">
        <v>243</v>
      </c>
      <c r="C200" s="21">
        <v>0</v>
      </c>
      <c r="D200" s="21">
        <v>1840.9907644327864</v>
      </c>
      <c r="E200" s="21">
        <v>32403.886096000217</v>
      </c>
      <c r="F200" s="21">
        <v>1840.9907882876812</v>
      </c>
      <c r="G200" s="21">
        <v>802.7875835999987</v>
      </c>
      <c r="H200" s="21">
        <v>2010.8956676000043</v>
      </c>
      <c r="I200" s="21">
        <v>802.78754745999947</v>
      </c>
      <c r="J200" s="21">
        <v>1892.7208096958948</v>
      </c>
      <c r="K200" s="21">
        <v>774.68384451331031</v>
      </c>
      <c r="L200" s="21" t="s">
        <v>208</v>
      </c>
      <c r="M200" s="21" t="s">
        <v>72</v>
      </c>
      <c r="N200" s="21" t="s">
        <v>127</v>
      </c>
      <c r="O200" s="21" t="s">
        <v>26</v>
      </c>
      <c r="P200" s="21">
        <v>-51.730021408213588</v>
      </c>
      <c r="Q200" s="21">
        <v>28.103702946689168</v>
      </c>
      <c r="R200" s="21">
        <v>235.23400000000001</v>
      </c>
      <c r="S200" s="21">
        <v>-0.21990877767760436</v>
      </c>
      <c r="T200" s="21">
        <v>0.11947126243098008</v>
      </c>
      <c r="U200" s="21">
        <f>VLOOKUP(L200&amp;M200&amp;"v03",'DEER Thermostat Weights'!$F$23:$K$358,MATCH(O200,'DEER Thermostat Weights'!$F$20:$K$20,0),0)</f>
        <v>0.39138307900000002</v>
      </c>
      <c r="V200" s="21">
        <f t="shared" si="20"/>
        <v>-20.24625505548255</v>
      </c>
      <c r="W200" s="21">
        <f t="shared" si="21"/>
        <v>10.999313790576581</v>
      </c>
      <c r="X200" s="21">
        <f t="shared" si="22"/>
        <v>92.066607205486008</v>
      </c>
      <c r="Y200" s="21">
        <f t="shared" si="23"/>
        <v>-8.6068574506587267E-2</v>
      </c>
      <c r="Z200" s="21">
        <f t="shared" si="24"/>
        <v>4.6759030542254013E-2</v>
      </c>
    </row>
    <row r="201" spans="1:26" x14ac:dyDescent="0.3">
      <c r="A201" s="21">
        <v>1.5</v>
      </c>
      <c r="B201" s="21" t="s">
        <v>244</v>
      </c>
      <c r="C201" s="21">
        <v>0</v>
      </c>
      <c r="D201" s="21">
        <v>1116.3548084290878</v>
      </c>
      <c r="E201" s="21">
        <v>29543.124374000105</v>
      </c>
      <c r="F201" s="21">
        <v>1116.3548082705406</v>
      </c>
      <c r="G201" s="21">
        <v>604.79044446999887</v>
      </c>
      <c r="H201" s="21">
        <v>1811.6432213999847</v>
      </c>
      <c r="I201" s="21">
        <v>604.79044683999973</v>
      </c>
      <c r="J201" s="21">
        <v>1150.5859029771668</v>
      </c>
      <c r="K201" s="21">
        <v>584.51206896978783</v>
      </c>
      <c r="L201" s="21" t="s">
        <v>208</v>
      </c>
      <c r="M201" s="21" t="s">
        <v>72</v>
      </c>
      <c r="N201" s="21" t="s">
        <v>127</v>
      </c>
      <c r="O201" s="21" t="s">
        <v>28</v>
      </c>
      <c r="P201" s="21">
        <v>-34.231094706626209</v>
      </c>
      <c r="Q201" s="21">
        <v>20.278377870211898</v>
      </c>
      <c r="R201" s="21">
        <v>235.23400000000001</v>
      </c>
      <c r="S201" s="21">
        <v>-0.14551933269266434</v>
      </c>
      <c r="T201" s="21">
        <v>8.6205131359462908E-2</v>
      </c>
      <c r="U201" s="21">
        <f>VLOOKUP(L201&amp;M201&amp;"v03",'DEER Thermostat Weights'!$F$23:$K$358,MATCH(O201,'DEER Thermostat Weights'!$F$20:$K$20,0),0)</f>
        <v>0.35979022100000002</v>
      </c>
      <c r="V201" s="21">
        <f t="shared" si="20"/>
        <v>-12.316013129568974</v>
      </c>
      <c r="W201" s="21">
        <f t="shared" si="21"/>
        <v>7.2959620554450488</v>
      </c>
      <c r="X201" s="21">
        <f t="shared" si="22"/>
        <v>84.63489284671401</v>
      </c>
      <c r="Y201" s="21">
        <f t="shared" si="23"/>
        <v>-5.235643286926623E-2</v>
      </c>
      <c r="Z201" s="21">
        <f t="shared" si="24"/>
        <v>3.101576326315519E-2</v>
      </c>
    </row>
    <row r="202" spans="1:26" x14ac:dyDescent="0.3">
      <c r="A202" s="21">
        <v>1.5</v>
      </c>
      <c r="B202" s="21" t="s">
        <v>245</v>
      </c>
      <c r="C202" s="21">
        <v>0</v>
      </c>
      <c r="D202" s="21">
        <v>906.2851123366006</v>
      </c>
      <c r="E202" s="21">
        <v>28140.850292000232</v>
      </c>
      <c r="F202" s="21">
        <v>906.28515333175005</v>
      </c>
      <c r="G202" s="21">
        <v>805.49037553999915</v>
      </c>
      <c r="H202" s="21">
        <v>2009.5383365999978</v>
      </c>
      <c r="I202" s="21">
        <v>805.49037366999937</v>
      </c>
      <c r="J202" s="21">
        <v>955.63479595543481</v>
      </c>
      <c r="K202" s="21">
        <v>777.60289063939342</v>
      </c>
      <c r="L202" s="21" t="s">
        <v>208</v>
      </c>
      <c r="M202" s="21" t="s">
        <v>72</v>
      </c>
      <c r="N202" s="21" t="s">
        <v>127</v>
      </c>
      <c r="O202" s="21" t="s">
        <v>30</v>
      </c>
      <c r="P202" s="21">
        <v>-49.349642623684758</v>
      </c>
      <c r="Q202" s="21">
        <v>27.887483030605949</v>
      </c>
      <c r="R202" s="21">
        <v>235.23400000000001</v>
      </c>
      <c r="S202" s="21">
        <v>-0.20978958238896059</v>
      </c>
      <c r="T202" s="21">
        <v>0.1185520929398214</v>
      </c>
      <c r="U202" s="21">
        <f>VLOOKUP(L202&amp;M202&amp;"v03",'DEER Thermostat Weights'!$F$23:$K$358,MATCH(O202,'DEER Thermostat Weights'!$F$20:$K$20,0),0)</f>
        <v>0.14977386400000001</v>
      </c>
      <c r="V202" s="21">
        <f t="shared" si="20"/>
        <v>-7.3912866627683647</v>
      </c>
      <c r="W202" s="21">
        <f t="shared" si="21"/>
        <v>4.1768160907282832</v>
      </c>
      <c r="X202" s="21">
        <f t="shared" si="22"/>
        <v>35.231905124176002</v>
      </c>
      <c r="Y202" s="21">
        <f t="shared" si="23"/>
        <v>-3.1420996381340979E-2</v>
      </c>
      <c r="Z202" s="21">
        <f t="shared" si="24"/>
        <v>1.7756005044884171E-2</v>
      </c>
    </row>
    <row r="203" spans="1:26" x14ac:dyDescent="0.3">
      <c r="A203" s="21">
        <v>1.5</v>
      </c>
      <c r="B203" s="21" t="s">
        <v>246</v>
      </c>
      <c r="C203" s="21">
        <v>0</v>
      </c>
      <c r="D203" s="21">
        <v>277.02377645010046</v>
      </c>
      <c r="E203" s="21">
        <v>26425.158510000052</v>
      </c>
      <c r="F203" s="21">
        <v>277.02379356196991</v>
      </c>
      <c r="G203" s="21">
        <v>43.834008399999981</v>
      </c>
      <c r="H203" s="21">
        <v>1251.8842657</v>
      </c>
      <c r="I203" s="21">
        <v>43.834011520000004</v>
      </c>
      <c r="J203" s="21">
        <v>279.17308892298962</v>
      </c>
      <c r="K203" s="21">
        <v>42.35072465430364</v>
      </c>
      <c r="L203" s="21" t="s">
        <v>208</v>
      </c>
      <c r="M203" s="21" t="s">
        <v>72</v>
      </c>
      <c r="N203" s="21" t="s">
        <v>127</v>
      </c>
      <c r="O203" s="21" t="s">
        <v>32</v>
      </c>
      <c r="P203" s="21">
        <v>-2.1492953610197105</v>
      </c>
      <c r="Q203" s="21">
        <v>1.483286865696364</v>
      </c>
      <c r="R203" s="21">
        <v>235.23400000000001</v>
      </c>
      <c r="S203" s="21">
        <v>-9.1368397468890999E-3</v>
      </c>
      <c r="T203" s="21">
        <v>6.3055802549646907E-3</v>
      </c>
      <c r="U203" s="21">
        <f>VLOOKUP(L203&amp;M203&amp;"v03",'DEER Thermostat Weights'!$F$23:$K$358,MATCH(O203,'DEER Thermostat Weights'!$F$20:$K$20,0),0)</f>
        <v>3.2113054000000002E-2</v>
      </c>
      <c r="V203" s="21">
        <f t="shared" si="20"/>
        <v>-6.9020437990375466E-2</v>
      </c>
      <c r="W203" s="21">
        <f t="shared" si="21"/>
        <v>4.7632871215598088E-2</v>
      </c>
      <c r="X203" s="21">
        <f t="shared" si="22"/>
        <v>7.5540821446360011</v>
      </c>
      <c r="Y203" s="21">
        <f t="shared" si="23"/>
        <v>-2.9341182818119603E-4</v>
      </c>
      <c r="Z203" s="21">
        <f t="shared" si="24"/>
        <v>2.024914392290149E-4</v>
      </c>
    </row>
    <row r="204" spans="1:26" x14ac:dyDescent="0.3">
      <c r="A204" s="21">
        <v>1.5</v>
      </c>
      <c r="B204" s="21" t="s">
        <v>247</v>
      </c>
      <c r="C204" s="21">
        <v>0</v>
      </c>
      <c r="D204" s="21">
        <v>438.17202305950093</v>
      </c>
      <c r="E204" s="21">
        <v>26642.742091000218</v>
      </c>
      <c r="F204" s="21">
        <v>438.17201849559979</v>
      </c>
      <c r="G204" s="21">
        <v>357.93068586000055</v>
      </c>
      <c r="H204" s="21">
        <v>1563.9732871999988</v>
      </c>
      <c r="I204" s="21">
        <v>357.93064765999958</v>
      </c>
      <c r="J204" s="21">
        <v>458.50370097882893</v>
      </c>
      <c r="K204" s="21">
        <v>345.55580550922724</v>
      </c>
      <c r="L204" s="21" t="s">
        <v>208</v>
      </c>
      <c r="M204" s="21" t="s">
        <v>72</v>
      </c>
      <c r="N204" s="21" t="s">
        <v>127</v>
      </c>
      <c r="O204" s="21" t="s">
        <v>34</v>
      </c>
      <c r="P204" s="21">
        <v>-20.331682483229145</v>
      </c>
      <c r="Q204" s="21">
        <v>12.374842150772338</v>
      </c>
      <c r="R204" s="21">
        <v>235.23400000000001</v>
      </c>
      <c r="S204" s="21">
        <v>-8.6431733861725535E-2</v>
      </c>
      <c r="T204" s="21">
        <v>5.2606520106669691E-2</v>
      </c>
      <c r="U204" s="21">
        <f>VLOOKUP(L204&amp;M204&amp;"v03",'DEER Thermostat Weights'!$F$23:$K$358,MATCH(O204,'DEER Thermostat Weights'!$F$20:$K$20,0),0)</f>
        <v>6.6939783000000003E-2</v>
      </c>
      <c r="V204" s="21">
        <f t="shared" si="20"/>
        <v>-1.3609984134522601</v>
      </c>
      <c r="W204" s="21">
        <f t="shared" si="21"/>
        <v>0.82836924823195357</v>
      </c>
      <c r="X204" s="21">
        <f t="shared" si="22"/>
        <v>15.746512914222</v>
      </c>
      <c r="Y204" s="21">
        <f t="shared" si="23"/>
        <v>-5.7857215090176594E-3</v>
      </c>
      <c r="Z204" s="21">
        <f t="shared" si="24"/>
        <v>3.5214690403256063E-3</v>
      </c>
    </row>
    <row r="205" spans="1:26" x14ac:dyDescent="0.3">
      <c r="A205" s="21">
        <v>1.5</v>
      </c>
      <c r="B205" s="21" t="s">
        <v>248</v>
      </c>
      <c r="C205" s="21">
        <v>0</v>
      </c>
      <c r="D205" s="21">
        <v>2285.2465646323653</v>
      </c>
      <c r="E205" s="21">
        <v>34954.008256000132</v>
      </c>
      <c r="F205" s="21">
        <v>2285.246588986266</v>
      </c>
      <c r="G205" s="21">
        <v>835.80651907000083</v>
      </c>
      <c r="H205" s="21">
        <v>2043.998643600004</v>
      </c>
      <c r="I205" s="21">
        <v>835.80651448999924</v>
      </c>
      <c r="J205" s="21">
        <v>2337.907978886964</v>
      </c>
      <c r="K205" s="21">
        <v>807.67072354451909</v>
      </c>
      <c r="L205" s="21" t="s">
        <v>208</v>
      </c>
      <c r="M205" s="21" t="s">
        <v>78</v>
      </c>
      <c r="N205" s="21" t="s">
        <v>127</v>
      </c>
      <c r="O205" s="21" t="s">
        <v>26</v>
      </c>
      <c r="P205" s="21">
        <v>-52.661389900697941</v>
      </c>
      <c r="Q205" s="21">
        <v>28.135790945480153</v>
      </c>
      <c r="R205" s="21">
        <v>209.91300000000001</v>
      </c>
      <c r="S205" s="21">
        <v>-0.250872456211373</v>
      </c>
      <c r="T205" s="21">
        <v>0.13403548587024219</v>
      </c>
      <c r="U205" s="21">
        <f>VLOOKUP(L205&amp;M205&amp;"v03",'DEER Thermostat Weights'!$F$23:$K$358,MATCH(O205,'DEER Thermostat Weights'!$F$20:$K$20,0),0)</f>
        <v>2.0004608E-2</v>
      </c>
      <c r="V205" s="21">
        <f t="shared" si="20"/>
        <v>-1.0534704616986212</v>
      </c>
      <c r="W205" s="21">
        <f t="shared" si="21"/>
        <v>0.56284546863427987</v>
      </c>
      <c r="X205" s="21">
        <f t="shared" si="22"/>
        <v>4.199227279104</v>
      </c>
      <c r="Y205" s="21">
        <f t="shared" si="23"/>
        <v>-5.0186051445056824E-3</v>
      </c>
      <c r="Z205" s="21">
        <f t="shared" si="24"/>
        <v>2.6813273529237339E-3</v>
      </c>
    </row>
    <row r="206" spans="1:26" x14ac:dyDescent="0.3">
      <c r="A206" s="21">
        <v>1.5</v>
      </c>
      <c r="B206" s="21" t="s">
        <v>249</v>
      </c>
      <c r="C206" s="21">
        <v>0</v>
      </c>
      <c r="D206" s="21">
        <v>1732.589767981098</v>
      </c>
      <c r="E206" s="21">
        <v>32196.661374999938</v>
      </c>
      <c r="F206" s="21">
        <v>1732.5897713919003</v>
      </c>
      <c r="G206" s="21">
        <v>1017.1554429999981</v>
      </c>
      <c r="H206" s="21">
        <v>2221.3347657000018</v>
      </c>
      <c r="I206" s="21">
        <v>1017.1554694600003</v>
      </c>
      <c r="J206" s="21">
        <v>1800.0663544206893</v>
      </c>
      <c r="K206" s="21">
        <v>982.44325096484704</v>
      </c>
      <c r="L206" s="21" t="s">
        <v>208</v>
      </c>
      <c r="M206" s="21" t="s">
        <v>78</v>
      </c>
      <c r="N206" s="21" t="s">
        <v>127</v>
      </c>
      <c r="O206" s="21" t="s">
        <v>28</v>
      </c>
      <c r="P206" s="21">
        <v>-67.476583028789037</v>
      </c>
      <c r="Q206" s="21">
        <v>34.712218495153252</v>
      </c>
      <c r="R206" s="21">
        <v>209.91300000000001</v>
      </c>
      <c r="S206" s="21">
        <v>-0.32145023428176928</v>
      </c>
      <c r="T206" s="21">
        <v>0.16536478681717307</v>
      </c>
      <c r="U206" s="21">
        <f>VLOOKUP(L206&amp;M206&amp;"v03",'DEER Thermostat Weights'!$F$23:$K$358,MATCH(O206,'DEER Thermostat Weights'!$F$20:$K$20,0),0)</f>
        <v>0.36322788299999997</v>
      </c>
      <c r="V206" s="21">
        <f t="shared" si="20"/>
        <v>-24.509376405620767</v>
      </c>
      <c r="W206" s="21">
        <f t="shared" si="21"/>
        <v>12.608445638227961</v>
      </c>
      <c r="X206" s="21">
        <f t="shared" si="22"/>
        <v>76.246254604179001</v>
      </c>
      <c r="Y206" s="21">
        <f t="shared" si="23"/>
        <v>-0.11675968808802108</v>
      </c>
      <c r="Z206" s="21">
        <f t="shared" si="24"/>
        <v>6.0065101438348076E-2</v>
      </c>
    </row>
    <row r="207" spans="1:26" x14ac:dyDescent="0.3">
      <c r="A207" s="21">
        <v>1.5</v>
      </c>
      <c r="B207" s="21" t="s">
        <v>250</v>
      </c>
      <c r="C207" s="21">
        <v>0</v>
      </c>
      <c r="D207" s="21">
        <v>1341.7620619266368</v>
      </c>
      <c r="E207" s="21">
        <v>30512.807829999962</v>
      </c>
      <c r="F207" s="21">
        <v>1341.7620127016405</v>
      </c>
      <c r="G207" s="21">
        <v>903.9835412299991</v>
      </c>
      <c r="H207" s="21">
        <v>2107.2700766999942</v>
      </c>
      <c r="I207" s="21">
        <v>903.98353095000061</v>
      </c>
      <c r="J207" s="21">
        <v>1405.1301740020135</v>
      </c>
      <c r="K207" s="21">
        <v>872.71351699141144</v>
      </c>
      <c r="L207" s="21" t="s">
        <v>208</v>
      </c>
      <c r="M207" s="21" t="s">
        <v>78</v>
      </c>
      <c r="N207" s="21" t="s">
        <v>127</v>
      </c>
      <c r="O207" s="21" t="s">
        <v>30</v>
      </c>
      <c r="P207" s="21">
        <v>-63.368161300373004</v>
      </c>
      <c r="Q207" s="21">
        <v>31.270013958589175</v>
      </c>
      <c r="R207" s="21">
        <v>209.91300000000001</v>
      </c>
      <c r="S207" s="21">
        <v>-0.3018782128804457</v>
      </c>
      <c r="T207" s="21">
        <v>0.14896654308494078</v>
      </c>
      <c r="U207" s="21">
        <f>VLOOKUP(L207&amp;M207&amp;"v03",'DEER Thermostat Weights'!$F$23:$K$358,MATCH(O207,'DEER Thermostat Weights'!$F$20:$K$20,0),0)</f>
        <v>0.15764117599999999</v>
      </c>
      <c r="V207" s="21">
        <f t="shared" si="20"/>
        <v>-9.9894314683484886</v>
      </c>
      <c r="W207" s="21">
        <f t="shared" si="21"/>
        <v>4.9294417739684127</v>
      </c>
      <c r="X207" s="21">
        <f t="shared" si="22"/>
        <v>33.090932177688003</v>
      </c>
      <c r="Y207" s="21">
        <f t="shared" si="23"/>
        <v>-4.7588436487251806E-2</v>
      </c>
      <c r="Z207" s="21">
        <f t="shared" si="24"/>
        <v>2.3483261036564732E-2</v>
      </c>
    </row>
    <row r="208" spans="1:26" x14ac:dyDescent="0.3">
      <c r="A208" s="21">
        <v>1.5</v>
      </c>
      <c r="B208" s="21" t="s">
        <v>251</v>
      </c>
      <c r="C208" s="21">
        <v>0</v>
      </c>
      <c r="D208" s="21">
        <v>1284.2269883624951</v>
      </c>
      <c r="E208" s="21">
        <v>29187.804609999952</v>
      </c>
      <c r="F208" s="21">
        <v>1284.2269207606009</v>
      </c>
      <c r="G208" s="21">
        <v>1399.2237592100018</v>
      </c>
      <c r="H208" s="21">
        <v>2597.4720327999939</v>
      </c>
      <c r="I208" s="21">
        <v>1399.2237659800003</v>
      </c>
      <c r="J208" s="21">
        <v>1380.7122728303384</v>
      </c>
      <c r="K208" s="21">
        <v>1352.0474559194813</v>
      </c>
      <c r="L208" s="21" t="s">
        <v>208</v>
      </c>
      <c r="M208" s="21" t="s">
        <v>78</v>
      </c>
      <c r="N208" s="21" t="s">
        <v>127</v>
      </c>
      <c r="O208" s="21" t="s">
        <v>32</v>
      </c>
      <c r="P208" s="21">
        <v>-96.485352069737473</v>
      </c>
      <c r="Q208" s="21">
        <v>47.176310060518972</v>
      </c>
      <c r="R208" s="21">
        <v>209.91300000000001</v>
      </c>
      <c r="S208" s="21">
        <v>-0.45964448161732463</v>
      </c>
      <c r="T208" s="21">
        <v>0.22474220301038511</v>
      </c>
      <c r="U208" s="21">
        <f>VLOOKUP(L208&amp;M208&amp;"v03",'DEER Thermostat Weights'!$F$23:$K$358,MATCH(O208,'DEER Thermostat Weights'!$F$20:$K$20,0),0)</f>
        <v>0.12682586200000001</v>
      </c>
      <c r="V208" s="21">
        <f t="shared" si="20"/>
        <v>-12.236837946617941</v>
      </c>
      <c r="W208" s="21">
        <f t="shared" si="21"/>
        <v>5.983176189404591</v>
      </c>
      <c r="X208" s="21">
        <f t="shared" si="22"/>
        <v>26.622397170006003</v>
      </c>
      <c r="Y208" s="21">
        <f t="shared" si="23"/>
        <v>-5.8294807594660353E-2</v>
      </c>
      <c r="Z208" s="21">
        <f t="shared" si="24"/>
        <v>2.8503123624571088E-2</v>
      </c>
    </row>
    <row r="209" spans="1:26" x14ac:dyDescent="0.3">
      <c r="A209" s="21">
        <v>1.5</v>
      </c>
      <c r="B209" s="21" t="s">
        <v>252</v>
      </c>
      <c r="C209" s="21">
        <v>0</v>
      </c>
      <c r="D209" s="21">
        <v>810.11826041279926</v>
      </c>
      <c r="E209" s="21">
        <v>28656.46650900002</v>
      </c>
      <c r="F209" s="21">
        <v>810.11824629389969</v>
      </c>
      <c r="G209" s="21">
        <v>514.76354936000121</v>
      </c>
      <c r="H209" s="21">
        <v>1719.5345215999982</v>
      </c>
      <c r="I209" s="21">
        <v>514.76356028000077</v>
      </c>
      <c r="J209" s="21">
        <v>842.65178845535172</v>
      </c>
      <c r="K209" s="21">
        <v>496.83280818268997</v>
      </c>
      <c r="L209" s="21" t="s">
        <v>208</v>
      </c>
      <c r="M209" s="21" t="s">
        <v>78</v>
      </c>
      <c r="N209" s="21" t="s">
        <v>127</v>
      </c>
      <c r="O209" s="21" t="s">
        <v>34</v>
      </c>
      <c r="P209" s="21">
        <v>-32.533542161452033</v>
      </c>
      <c r="Q209" s="21">
        <v>17.930752097310801</v>
      </c>
      <c r="R209" s="21">
        <v>209.91300000000001</v>
      </c>
      <c r="S209" s="21">
        <v>-0.15498583775874783</v>
      </c>
      <c r="T209" s="21">
        <v>8.5419922050138875E-2</v>
      </c>
      <c r="U209" s="21">
        <f>VLOOKUP(L209&amp;M209&amp;"v03",'DEER Thermostat Weights'!$F$23:$K$358,MATCH(O209,'DEER Thermostat Weights'!$F$20:$K$20,0),0)</f>
        <v>0.33230047299999999</v>
      </c>
      <c r="V209" s="21">
        <f t="shared" si="20"/>
        <v>-10.810911448615952</v>
      </c>
      <c r="W209" s="21">
        <f t="shared" si="21"/>
        <v>5.9583974031821212</v>
      </c>
      <c r="X209" s="21">
        <f t="shared" si="22"/>
        <v>69.754189188848997</v>
      </c>
      <c r="Y209" s="21">
        <f t="shared" si="23"/>
        <v>-5.1501867195533159E-2</v>
      </c>
      <c r="Z209" s="21">
        <f t="shared" si="24"/>
        <v>2.8385080500884275E-2</v>
      </c>
    </row>
    <row r="210" spans="1:26" x14ac:dyDescent="0.3">
      <c r="A210" s="21">
        <v>1.5</v>
      </c>
      <c r="B210" s="21" t="s">
        <v>253</v>
      </c>
      <c r="C210" s="21">
        <v>0</v>
      </c>
      <c r="D210" s="21">
        <v>2615.1411569681027</v>
      </c>
      <c r="E210" s="21">
        <v>37696.633068999829</v>
      </c>
      <c r="F210" s="21">
        <v>2615.1413375654042</v>
      </c>
      <c r="G210" s="21">
        <v>851.42332468999768</v>
      </c>
      <c r="H210" s="21">
        <v>2055.7875780999934</v>
      </c>
      <c r="I210" s="21">
        <v>851.42334788000051</v>
      </c>
      <c r="J210" s="21">
        <v>2669.0024753577859</v>
      </c>
      <c r="K210" s="21">
        <v>823.34473715760703</v>
      </c>
      <c r="L210" s="21" t="s">
        <v>208</v>
      </c>
      <c r="M210" s="21" t="s">
        <v>84</v>
      </c>
      <c r="N210" s="21" t="s">
        <v>127</v>
      </c>
      <c r="O210" s="21" t="s">
        <v>26</v>
      </c>
      <c r="P210" s="21">
        <v>-53.861137792381669</v>
      </c>
      <c r="Q210" s="21">
        <v>28.078610722393478</v>
      </c>
      <c r="R210" s="21">
        <v>202.77699999999999</v>
      </c>
      <c r="S210" s="21">
        <v>-0.26561758874222258</v>
      </c>
      <c r="T210" s="21">
        <v>0.13847039221604757</v>
      </c>
      <c r="U210" s="21">
        <f>VLOOKUP(L210&amp;M210&amp;"v03",'DEER Thermostat Weights'!$F$23:$K$358,MATCH(O210,'DEER Thermostat Weights'!$F$20:$K$20,0),0)</f>
        <v>2.0038312999999999E-2</v>
      </c>
      <c r="V210" s="21">
        <f t="shared" si="20"/>
        <v>-1.0792863376198729</v>
      </c>
      <c r="W210" s="21">
        <f t="shared" si="21"/>
        <v>0.56264799026047663</v>
      </c>
      <c r="X210" s="21">
        <f t="shared" si="22"/>
        <v>4.0633089952009991</v>
      </c>
      <c r="Y210" s="21">
        <f t="shared" si="23"/>
        <v>-5.3225283815219321E-3</v>
      </c>
      <c r="Z210" s="21">
        <f t="shared" si="24"/>
        <v>2.7747130604579245E-3</v>
      </c>
    </row>
    <row r="211" spans="1:26" x14ac:dyDescent="0.3">
      <c r="A211" s="21">
        <v>1.5</v>
      </c>
      <c r="B211" s="21" t="s">
        <v>254</v>
      </c>
      <c r="C211" s="21">
        <v>0</v>
      </c>
      <c r="D211" s="21">
        <v>2007.0909892382979</v>
      </c>
      <c r="E211" s="21">
        <v>34698.511077000127</v>
      </c>
      <c r="F211" s="21">
        <v>2007.0909806699015</v>
      </c>
      <c r="G211" s="21">
        <v>1038.7319903699981</v>
      </c>
      <c r="H211" s="21">
        <v>2238.6103715999939</v>
      </c>
      <c r="I211" s="21">
        <v>1038.7319957899999</v>
      </c>
      <c r="J211" s="21">
        <v>2078.7307624265354</v>
      </c>
      <c r="K211" s="21">
        <v>1003.2790715121732</v>
      </c>
      <c r="L211" s="21" t="s">
        <v>208</v>
      </c>
      <c r="M211" s="21" t="s">
        <v>84</v>
      </c>
      <c r="N211" s="21" t="s">
        <v>127</v>
      </c>
      <c r="O211" s="21" t="s">
        <v>28</v>
      </c>
      <c r="P211" s="21">
        <v>-71.639781756633965</v>
      </c>
      <c r="Q211" s="21">
        <v>35.452924277826696</v>
      </c>
      <c r="R211" s="21">
        <v>202.77699999999999</v>
      </c>
      <c r="S211" s="21">
        <v>-0.35329342951436293</v>
      </c>
      <c r="T211" s="21">
        <v>0.17483700951205855</v>
      </c>
      <c r="U211" s="21">
        <f>VLOOKUP(L211&amp;M211&amp;"v03",'DEER Thermostat Weights'!$F$23:$K$358,MATCH(O211,'DEER Thermostat Weights'!$F$20:$K$20,0),0)</f>
        <v>7.5735765999999996E-2</v>
      </c>
      <c r="V211" s="21">
        <f t="shared" si="20"/>
        <v>-5.4256937474114988</v>
      </c>
      <c r="W211" s="21">
        <f t="shared" si="21"/>
        <v>2.6850543771212014</v>
      </c>
      <c r="X211" s="21">
        <f t="shared" si="22"/>
        <v>15.357471422181998</v>
      </c>
      <c r="Y211" s="21">
        <f t="shared" si="23"/>
        <v>-2.6756948507037283E-2</v>
      </c>
      <c r="Z211" s="21">
        <f t="shared" si="24"/>
        <v>1.324141484054504E-2</v>
      </c>
    </row>
    <row r="212" spans="1:26" x14ac:dyDescent="0.3">
      <c r="A212" s="21">
        <v>1.5</v>
      </c>
      <c r="B212" s="21" t="s">
        <v>255</v>
      </c>
      <c r="C212" s="21">
        <v>0</v>
      </c>
      <c r="D212" s="21">
        <v>1834.1495228145916</v>
      </c>
      <c r="E212" s="21">
        <v>33341.28367200002</v>
      </c>
      <c r="F212" s="21">
        <v>1834.1494937775833</v>
      </c>
      <c r="G212" s="21">
        <v>1263.5128552699982</v>
      </c>
      <c r="H212" s="21">
        <v>2459.8636071000174</v>
      </c>
      <c r="I212" s="21">
        <v>1263.5128461699999</v>
      </c>
      <c r="J212" s="21">
        <v>1931.4890416449398</v>
      </c>
      <c r="K212" s="21">
        <v>1221.022134968156</v>
      </c>
      <c r="L212" s="21" t="s">
        <v>208</v>
      </c>
      <c r="M212" s="21" t="s">
        <v>84</v>
      </c>
      <c r="N212" s="21" t="s">
        <v>127</v>
      </c>
      <c r="O212" s="21" t="s">
        <v>30</v>
      </c>
      <c r="P212" s="21">
        <v>-97.339547867356487</v>
      </c>
      <c r="Q212" s="21">
        <v>42.490711201843851</v>
      </c>
      <c r="R212" s="21">
        <v>202.77699999999999</v>
      </c>
      <c r="S212" s="21">
        <v>-0.48003248823760336</v>
      </c>
      <c r="T212" s="21">
        <v>0.20954403705471455</v>
      </c>
      <c r="U212" s="21">
        <f>VLOOKUP(L212&amp;M212&amp;"v03",'DEER Thermostat Weights'!$F$23:$K$358,MATCH(O212,'DEER Thermostat Weights'!$F$20:$K$20,0),0)</f>
        <v>0.298272749</v>
      </c>
      <c r="V212" s="21">
        <f t="shared" si="20"/>
        <v>-29.033734528813508</v>
      </c>
      <c r="W212" s="21">
        <f t="shared" si="21"/>
        <v>12.673821237139059</v>
      </c>
      <c r="X212" s="21">
        <f t="shared" si="22"/>
        <v>60.482853223972995</v>
      </c>
      <c r="Y212" s="21">
        <f t="shared" si="23"/>
        <v>-0.14318060987594011</v>
      </c>
      <c r="Z212" s="21">
        <f t="shared" si="24"/>
        <v>6.2501275968867578E-2</v>
      </c>
    </row>
    <row r="213" spans="1:26" x14ac:dyDescent="0.3">
      <c r="A213" s="21">
        <v>1.5</v>
      </c>
      <c r="B213" s="21" t="s">
        <v>256</v>
      </c>
      <c r="C213" s="21">
        <v>0</v>
      </c>
      <c r="D213" s="21">
        <v>1500.5467469919042</v>
      </c>
      <c r="E213" s="21">
        <v>31363.437486999937</v>
      </c>
      <c r="F213" s="21">
        <v>1500.5467499667022</v>
      </c>
      <c r="G213" s="21">
        <v>1392.7962598099991</v>
      </c>
      <c r="H213" s="21">
        <v>2586.4289278999972</v>
      </c>
      <c r="I213" s="21">
        <v>1392.7962900500008</v>
      </c>
      <c r="J213" s="21">
        <v>1600.8258351711756</v>
      </c>
      <c r="K213" s="21">
        <v>1345.7152753106357</v>
      </c>
      <c r="L213" s="21" t="s">
        <v>208</v>
      </c>
      <c r="M213" s="21" t="s">
        <v>84</v>
      </c>
      <c r="N213" s="21" t="s">
        <v>127</v>
      </c>
      <c r="O213" s="21" t="s">
        <v>32</v>
      </c>
      <c r="P213" s="21">
        <v>-100.2790852044734</v>
      </c>
      <c r="Q213" s="21">
        <v>47.081014739365173</v>
      </c>
      <c r="R213" s="21">
        <v>202.77699999999999</v>
      </c>
      <c r="S213" s="21">
        <v>-0.49452889235205871</v>
      </c>
      <c r="T213" s="21">
        <v>0.2321812372180532</v>
      </c>
      <c r="U213" s="21">
        <f>VLOOKUP(L213&amp;M213&amp;"v03",'DEER Thermostat Weights'!$F$23:$K$358,MATCH(O213,'DEER Thermostat Weights'!$F$20:$K$20,0),0)</f>
        <v>8.6093583000000001E-2</v>
      </c>
      <c r="V213" s="21">
        <f t="shared" si="20"/>
        <v>-8.6333857452154028</v>
      </c>
      <c r="W213" s="21">
        <f t="shared" si="21"/>
        <v>4.0533732501877591</v>
      </c>
      <c r="X213" s="21">
        <f t="shared" si="22"/>
        <v>17.457798479990998</v>
      </c>
      <c r="Y213" s="21">
        <f t="shared" si="23"/>
        <v>-4.2575764239610035E-2</v>
      </c>
      <c r="Z213" s="21">
        <f t="shared" si="24"/>
        <v>1.9989314617475152E-2</v>
      </c>
    </row>
    <row r="214" spans="1:26" x14ac:dyDescent="0.3">
      <c r="A214" s="21">
        <v>1.5</v>
      </c>
      <c r="B214" s="21" t="s">
        <v>257</v>
      </c>
      <c r="C214" s="21">
        <v>0</v>
      </c>
      <c r="D214" s="21">
        <v>1272.619555099996</v>
      </c>
      <c r="E214" s="21">
        <v>31199.565789000062</v>
      </c>
      <c r="F214" s="21">
        <v>1272.6195780303992</v>
      </c>
      <c r="G214" s="21">
        <v>918.56799466999871</v>
      </c>
      <c r="H214" s="21">
        <v>2115.7871020000134</v>
      </c>
      <c r="I214" s="21">
        <v>918.56799252999974</v>
      </c>
      <c r="J214" s="21">
        <v>1339.2235534121221</v>
      </c>
      <c r="K214" s="21">
        <v>887.13935274539369</v>
      </c>
      <c r="L214" s="21" t="s">
        <v>208</v>
      </c>
      <c r="M214" s="21" t="s">
        <v>84</v>
      </c>
      <c r="N214" s="21" t="s">
        <v>127</v>
      </c>
      <c r="O214" s="21" t="s">
        <v>34</v>
      </c>
      <c r="P214" s="21">
        <v>-66.603975381722876</v>
      </c>
      <c r="Q214" s="21">
        <v>31.428639784606048</v>
      </c>
      <c r="R214" s="21">
        <v>202.77699999999999</v>
      </c>
      <c r="S214" s="21">
        <v>-0.32845922063016458</v>
      </c>
      <c r="T214" s="21">
        <v>0.15499114684903145</v>
      </c>
      <c r="U214" s="21">
        <f>VLOOKUP(L214&amp;M214&amp;"v03",'DEER Thermostat Weights'!$F$23:$K$358,MATCH(O214,'DEER Thermostat Weights'!$F$20:$K$20,0),0)</f>
        <v>0.51985959000000004</v>
      </c>
      <c r="V214" s="21">
        <f t="shared" si="20"/>
        <v>-34.624715334312548</v>
      </c>
      <c r="W214" s="21">
        <f t="shared" si="21"/>
        <v>16.338479792682989</v>
      </c>
      <c r="X214" s="21">
        <f t="shared" si="22"/>
        <v>105.41556808143</v>
      </c>
      <c r="Y214" s="21">
        <f t="shared" si="23"/>
        <v>-0.17075267576851691</v>
      </c>
      <c r="Z214" s="21">
        <f t="shared" si="24"/>
        <v>8.0573634054567286E-2</v>
      </c>
    </row>
    <row r="215" spans="1:26" x14ac:dyDescent="0.3">
      <c r="A215" s="21">
        <v>1.5</v>
      </c>
      <c r="B215" s="21" t="s">
        <v>258</v>
      </c>
      <c r="C215" s="21">
        <v>0</v>
      </c>
      <c r="D215" s="21">
        <v>2028.9323304211721</v>
      </c>
      <c r="E215" s="21">
        <v>34060.281303000025</v>
      </c>
      <c r="F215" s="21">
        <v>2028.9323377217186</v>
      </c>
      <c r="G215" s="21">
        <v>1460.4733797899976</v>
      </c>
      <c r="H215" s="21">
        <v>2669.66589690001</v>
      </c>
      <c r="I215" s="21">
        <v>1460.4733332499986</v>
      </c>
      <c r="J215" s="21">
        <v>2135.13508833471</v>
      </c>
      <c r="K215" s="21">
        <v>1409.8469311720271</v>
      </c>
      <c r="L215" s="21" t="s">
        <v>208</v>
      </c>
      <c r="M215" s="21" t="s">
        <v>90</v>
      </c>
      <c r="N215" s="21" t="s">
        <v>127</v>
      </c>
      <c r="O215" s="21" t="s">
        <v>26</v>
      </c>
      <c r="P215" s="21">
        <v>-106.20275061299139</v>
      </c>
      <c r="Q215" s="21">
        <v>50.626402077971534</v>
      </c>
      <c r="R215" s="21">
        <v>213.57599999999999</v>
      </c>
      <c r="S215" s="21">
        <v>-0.49725976052080478</v>
      </c>
      <c r="T215" s="21">
        <v>0.23704162489217673</v>
      </c>
      <c r="U215" s="21">
        <f>VLOOKUP(L215&amp;M215&amp;"v03",'DEER Thermostat Weights'!$F$23:$K$358,MATCH(O215,'DEER Thermostat Weights'!$F$20:$K$20,0),0)</f>
        <v>0.15030861200000001</v>
      </c>
      <c r="V215" s="21">
        <f t="shared" si="20"/>
        <v>-15.963188035220886</v>
      </c>
      <c r="W215" s="21">
        <f t="shared" si="21"/>
        <v>7.6095842268938174</v>
      </c>
      <c r="X215" s="21">
        <f t="shared" si="22"/>
        <v>32.102312116512003</v>
      </c>
      <c r="Y215" s="21">
        <f t="shared" si="23"/>
        <v>-7.4742424407334571E-2</v>
      </c>
      <c r="Z215" s="21">
        <f t="shared" si="24"/>
        <v>3.5629397623767732E-2</v>
      </c>
    </row>
    <row r="216" spans="1:26" x14ac:dyDescent="0.3">
      <c r="A216" s="21">
        <v>1.5</v>
      </c>
      <c r="B216" s="21" t="s">
        <v>259</v>
      </c>
      <c r="C216" s="21">
        <v>0</v>
      </c>
      <c r="D216" s="21">
        <v>1527.7145811572032</v>
      </c>
      <c r="E216" s="21">
        <v>34129.780978000126</v>
      </c>
      <c r="F216" s="21">
        <v>1527.7146032304954</v>
      </c>
      <c r="G216" s="21">
        <v>522.5251927599993</v>
      </c>
      <c r="H216" s="21">
        <v>1740.0192634999946</v>
      </c>
      <c r="I216" s="21">
        <v>522.52520702999936</v>
      </c>
      <c r="J216" s="21">
        <v>1560.9315007536848</v>
      </c>
      <c r="K216" s="21">
        <v>503.85503034286819</v>
      </c>
      <c r="L216" s="21" t="s">
        <v>208</v>
      </c>
      <c r="M216" s="21" t="s">
        <v>90</v>
      </c>
      <c r="N216" s="21" t="s">
        <v>127</v>
      </c>
      <c r="O216" s="21" t="s">
        <v>28</v>
      </c>
      <c r="P216" s="21">
        <v>-33.216897523189346</v>
      </c>
      <c r="Q216" s="21">
        <v>18.670176687131175</v>
      </c>
      <c r="R216" s="21">
        <v>213.57599999999999</v>
      </c>
      <c r="S216" s="21">
        <v>-0.1555272948420672</v>
      </c>
      <c r="T216" s="21">
        <v>8.7417016364812417E-2</v>
      </c>
      <c r="U216" s="21">
        <f>VLOOKUP(L216&amp;M216&amp;"v03",'DEER Thermostat Weights'!$F$23:$K$358,MATCH(O216,'DEER Thermostat Weights'!$F$20:$K$20,0),0)</f>
        <v>0.20300357199999999</v>
      </c>
      <c r="V216" s="21">
        <f t="shared" si="20"/>
        <v>-6.74314884796539</v>
      </c>
      <c r="W216" s="21">
        <f t="shared" si="21"/>
        <v>3.7901125573587549</v>
      </c>
      <c r="X216" s="21">
        <f t="shared" si="22"/>
        <v>43.356690893471999</v>
      </c>
      <c r="Y216" s="21">
        <f t="shared" si="23"/>
        <v>-3.1572596396436815E-2</v>
      </c>
      <c r="Z216" s="21">
        <f t="shared" si="24"/>
        <v>1.7745966575639375E-2</v>
      </c>
    </row>
    <row r="217" spans="1:26" x14ac:dyDescent="0.3">
      <c r="A217" s="21">
        <v>1.5</v>
      </c>
      <c r="B217" s="21" t="s">
        <v>260</v>
      </c>
      <c r="C217" s="21">
        <v>0</v>
      </c>
      <c r="D217" s="21">
        <v>1817.4050710937026</v>
      </c>
      <c r="E217" s="21">
        <v>34019.956441999981</v>
      </c>
      <c r="F217" s="21">
        <v>1817.4050245190952</v>
      </c>
      <c r="G217" s="21">
        <v>1243.1406348600005</v>
      </c>
      <c r="H217" s="21">
        <v>2454.2515174999976</v>
      </c>
      <c r="I217" s="21">
        <v>1243.1406518500003</v>
      </c>
      <c r="J217" s="21">
        <v>1906.0528219914331</v>
      </c>
      <c r="K217" s="21">
        <v>1199.9364660775057</v>
      </c>
      <c r="L217" s="21" t="s">
        <v>208</v>
      </c>
      <c r="M217" s="21" t="s">
        <v>90</v>
      </c>
      <c r="N217" s="21" t="s">
        <v>127</v>
      </c>
      <c r="O217" s="21" t="s">
        <v>30</v>
      </c>
      <c r="P217" s="21">
        <v>-88.64779747233797</v>
      </c>
      <c r="Q217" s="21">
        <v>43.204185772494611</v>
      </c>
      <c r="R217" s="21">
        <v>213.57599999999999</v>
      </c>
      <c r="S217" s="21">
        <v>-0.41506441487965862</v>
      </c>
      <c r="T217" s="21">
        <v>0.20228951648356844</v>
      </c>
      <c r="U217" s="21">
        <f>VLOOKUP(L217&amp;M217&amp;"v03",'DEER Thermostat Weights'!$F$23:$K$358,MATCH(O217,'DEER Thermostat Weights'!$F$20:$K$20,0),0)</f>
        <v>0.36498331000000001</v>
      </c>
      <c r="V217" s="21">
        <f t="shared" si="20"/>
        <v>-32.354966545663544</v>
      </c>
      <c r="W217" s="21">
        <f t="shared" si="21"/>
        <v>15.768806729099991</v>
      </c>
      <c r="X217" s="21">
        <f t="shared" si="22"/>
        <v>77.951675416559993</v>
      </c>
      <c r="Y217" s="21">
        <f t="shared" si="23"/>
        <v>-0.15149158400599105</v>
      </c>
      <c r="Z217" s="21">
        <f t="shared" si="24"/>
        <v>7.3832297304472369E-2</v>
      </c>
    </row>
    <row r="218" spans="1:26" x14ac:dyDescent="0.3">
      <c r="A218" s="21">
        <v>1.5</v>
      </c>
      <c r="B218" s="21" t="s">
        <v>261</v>
      </c>
      <c r="C218" s="21">
        <v>0</v>
      </c>
      <c r="D218" s="21">
        <v>2052.9442350898967</v>
      </c>
      <c r="E218" s="21">
        <v>34771.93765899993</v>
      </c>
      <c r="F218" s="21">
        <v>2052.9442520489988</v>
      </c>
      <c r="G218" s="21">
        <v>1460.0992246999986</v>
      </c>
      <c r="H218" s="21">
        <v>2670.0105713000157</v>
      </c>
      <c r="I218" s="21">
        <v>1460.0991638999988</v>
      </c>
      <c r="J218" s="21">
        <v>2159.1161945286367</v>
      </c>
      <c r="K218" s="21">
        <v>1409.487799952833</v>
      </c>
      <c r="L218" s="21" t="s">
        <v>208</v>
      </c>
      <c r="M218" s="21" t="s">
        <v>90</v>
      </c>
      <c r="N218" s="21" t="s">
        <v>127</v>
      </c>
      <c r="O218" s="21" t="s">
        <v>32</v>
      </c>
      <c r="P218" s="21">
        <v>-106.17194247963789</v>
      </c>
      <c r="Q218" s="21">
        <v>50.611363947165728</v>
      </c>
      <c r="R218" s="21">
        <v>213.57599999999999</v>
      </c>
      <c r="S218" s="21">
        <v>-0.4971155114789953</v>
      </c>
      <c r="T218" s="21">
        <v>0.23697121374670249</v>
      </c>
      <c r="U218" s="21">
        <f>VLOOKUP(L218&amp;M218&amp;"v03",'DEER Thermostat Weights'!$F$23:$K$358,MATCH(O218,'DEER Thermostat Weights'!$F$20:$K$20,0),0)</f>
        <v>4.9541456999999997E-2</v>
      </c>
      <c r="V218" s="21">
        <f t="shared" si="20"/>
        <v>-5.2599127229614533</v>
      </c>
      <c r="W218" s="21">
        <f t="shared" si="21"/>
        <v>2.507360710699861</v>
      </c>
      <c r="X218" s="21">
        <f t="shared" si="22"/>
        <v>10.580866220231998</v>
      </c>
      <c r="Y218" s="21">
        <f t="shared" si="23"/>
        <v>-2.4627826735969652E-2</v>
      </c>
      <c r="Z218" s="21">
        <f t="shared" si="24"/>
        <v>1.173989919607007E-2</v>
      </c>
    </row>
    <row r="219" spans="1:26" x14ac:dyDescent="0.3">
      <c r="A219" s="21">
        <v>1.5</v>
      </c>
      <c r="B219" s="21" t="s">
        <v>262</v>
      </c>
      <c r="C219" s="21">
        <v>0</v>
      </c>
      <c r="D219" s="21">
        <v>1276.0345693689965</v>
      </c>
      <c r="E219" s="21">
        <v>30728.893897000282</v>
      </c>
      <c r="F219" s="21">
        <v>1276.0345812357004</v>
      </c>
      <c r="G219" s="21">
        <v>1242.7642551200006</v>
      </c>
      <c r="H219" s="21">
        <v>2450.5423185999834</v>
      </c>
      <c r="I219" s="21">
        <v>1242.7642584000005</v>
      </c>
      <c r="J219" s="21">
        <v>1364.6793383970153</v>
      </c>
      <c r="K219" s="21">
        <v>1199.5596425995882</v>
      </c>
      <c r="L219" s="21" t="s">
        <v>208</v>
      </c>
      <c r="M219" s="21" t="s">
        <v>90</v>
      </c>
      <c r="N219" s="21" t="s">
        <v>127</v>
      </c>
      <c r="O219" s="21" t="s">
        <v>34</v>
      </c>
      <c r="P219" s="21">
        <v>-88.644757161314828</v>
      </c>
      <c r="Q219" s="21">
        <v>43.204615800412284</v>
      </c>
      <c r="R219" s="21">
        <v>213.57599999999999</v>
      </c>
      <c r="S219" s="21">
        <v>-0.41505017961435192</v>
      </c>
      <c r="T219" s="21">
        <v>0.20229152994911548</v>
      </c>
      <c r="U219" s="21">
        <f>VLOOKUP(L219&amp;M219&amp;"v03",'DEER Thermostat Weights'!$F$23:$K$358,MATCH(O219,'DEER Thermostat Weights'!$F$20:$K$20,0),0)</f>
        <v>0.23216305000000001</v>
      </c>
      <c r="V219" s="21">
        <f t="shared" si="20"/>
        <v>-20.580037189080194</v>
      </c>
      <c r="W219" s="21">
        <f t="shared" si="21"/>
        <v>10.030515378301908</v>
      </c>
      <c r="X219" s="21">
        <f t="shared" si="22"/>
        <v>49.584455566800003</v>
      </c>
      <c r="Y219" s="21">
        <f t="shared" si="23"/>
        <v>-9.6359315602315768E-2</v>
      </c>
      <c r="Z219" s="21">
        <f t="shared" si="24"/>
        <v>4.6964618582152999E-2</v>
      </c>
    </row>
    <row r="220" spans="1:26" x14ac:dyDescent="0.3">
      <c r="A220" s="21">
        <v>1.5</v>
      </c>
      <c r="B220" s="21" t="s">
        <v>263</v>
      </c>
      <c r="C220" s="21">
        <v>0</v>
      </c>
      <c r="D220" s="21">
        <v>1174.9941690665987</v>
      </c>
      <c r="E220" s="21">
        <v>28646.919337000283</v>
      </c>
      <c r="F220" s="21">
        <v>1174.9941687055998</v>
      </c>
      <c r="G220" s="21">
        <v>1628.2610653299955</v>
      </c>
      <c r="H220" s="21">
        <v>2863.1762401000105</v>
      </c>
      <c r="I220" s="21">
        <v>1628.2610386600011</v>
      </c>
      <c r="J220" s="21">
        <v>1289.5116761842892</v>
      </c>
      <c r="K220" s="21">
        <v>1576.2474404792131</v>
      </c>
      <c r="L220" s="21" t="s">
        <v>208</v>
      </c>
      <c r="M220" s="21" t="s">
        <v>96</v>
      </c>
      <c r="N220" s="21" t="s">
        <v>127</v>
      </c>
      <c r="O220" s="21" t="s">
        <v>26</v>
      </c>
      <c r="P220" s="21">
        <v>-114.51750747868937</v>
      </c>
      <c r="Q220" s="21">
        <v>52.013598180787994</v>
      </c>
      <c r="R220" s="21">
        <v>197.744</v>
      </c>
      <c r="S220" s="21">
        <v>-0.57912001111886768</v>
      </c>
      <c r="T220" s="21">
        <v>0.26303502599718825</v>
      </c>
      <c r="U220" s="21">
        <f>VLOOKUP(L220&amp;M220&amp;"v03",'DEER Thermostat Weights'!$F$23:$K$358,MATCH(O220,'DEER Thermostat Weights'!$F$20:$K$20,0),0)</f>
        <v>9.4273419999999997E-2</v>
      </c>
      <c r="V220" s="21">
        <f t="shared" si="20"/>
        <v>-10.795957079891624</v>
      </c>
      <c r="W220" s="21">
        <f t="shared" si="21"/>
        <v>4.9034997870086627</v>
      </c>
      <c r="X220" s="21">
        <f t="shared" si="22"/>
        <v>18.642003164479998</v>
      </c>
      <c r="Y220" s="21">
        <f t="shared" si="23"/>
        <v>-5.4595624038613684E-2</v>
      </c>
      <c r="Z220" s="21">
        <f t="shared" si="24"/>
        <v>2.4797211480543847E-2</v>
      </c>
    </row>
    <row r="221" spans="1:26" x14ac:dyDescent="0.3">
      <c r="A221" s="21">
        <v>1.5</v>
      </c>
      <c r="B221" s="21" t="s">
        <v>264</v>
      </c>
      <c r="C221" s="21">
        <v>0</v>
      </c>
      <c r="D221" s="21">
        <v>1945.5145549254971</v>
      </c>
      <c r="E221" s="21">
        <v>33029.536263000038</v>
      </c>
      <c r="F221" s="21">
        <v>1945.5145687018087</v>
      </c>
      <c r="G221" s="21">
        <v>1583.293282130001</v>
      </c>
      <c r="H221" s="21">
        <v>2822.5881933999926</v>
      </c>
      <c r="I221" s="21">
        <v>1583.2933221800001</v>
      </c>
      <c r="J221" s="21">
        <v>2069.9232750563169</v>
      </c>
      <c r="K221" s="21">
        <v>1530.2693378610363</v>
      </c>
      <c r="L221" s="21" t="s">
        <v>208</v>
      </c>
      <c r="M221" s="21" t="s">
        <v>96</v>
      </c>
      <c r="N221" s="21" t="s">
        <v>127</v>
      </c>
      <c r="O221" s="21" t="s">
        <v>28</v>
      </c>
      <c r="P221" s="21">
        <v>-124.40870635450824</v>
      </c>
      <c r="Q221" s="21">
        <v>53.023984318963812</v>
      </c>
      <c r="R221" s="21">
        <v>197.744</v>
      </c>
      <c r="S221" s="21">
        <v>-0.62914023360763538</v>
      </c>
      <c r="T221" s="21">
        <v>0.26814459259933959</v>
      </c>
      <c r="U221" s="21">
        <f>VLOOKUP(L221&amp;M221&amp;"v03",'DEER Thermostat Weights'!$F$23:$K$358,MATCH(O221,'DEER Thermostat Weights'!$F$20:$K$20,0),0)</f>
        <v>0.02</v>
      </c>
      <c r="V221" s="21">
        <f t="shared" si="20"/>
        <v>-2.4881741270901649</v>
      </c>
      <c r="W221" s="21">
        <f t="shared" si="21"/>
        <v>1.0604796863792763</v>
      </c>
      <c r="X221" s="21">
        <f t="shared" si="22"/>
        <v>3.9548800000000002</v>
      </c>
      <c r="Y221" s="21">
        <f t="shared" si="23"/>
        <v>-1.2582804672152708E-2</v>
      </c>
      <c r="Z221" s="21">
        <f t="shared" si="24"/>
        <v>5.3628918519867917E-3</v>
      </c>
    </row>
    <row r="222" spans="1:26" x14ac:dyDescent="0.3">
      <c r="A222" s="21">
        <v>1.5</v>
      </c>
      <c r="B222" s="21" t="s">
        <v>265</v>
      </c>
      <c r="C222" s="21">
        <v>0</v>
      </c>
      <c r="D222" s="21">
        <v>1468.6249189565433</v>
      </c>
      <c r="E222" s="21">
        <v>31443.939267000067</v>
      </c>
      <c r="F222" s="21">
        <v>1468.6249674688379</v>
      </c>
      <c r="G222" s="21">
        <v>1214.1702981099982</v>
      </c>
      <c r="H222" s="21">
        <v>2455.5557955000018</v>
      </c>
      <c r="I222" s="21">
        <v>1214.1703055499995</v>
      </c>
      <c r="J222" s="21">
        <v>1552.3044185538608</v>
      </c>
      <c r="K222" s="21">
        <v>1173.4802553969078</v>
      </c>
      <c r="L222" s="21" t="s">
        <v>208</v>
      </c>
      <c r="M222" s="21" t="s">
        <v>96</v>
      </c>
      <c r="N222" s="21" t="s">
        <v>127</v>
      </c>
      <c r="O222" s="21" t="s">
        <v>30</v>
      </c>
      <c r="P222" s="21">
        <v>-83.679451085022947</v>
      </c>
      <c r="Q222" s="21">
        <v>40.690050153091761</v>
      </c>
      <c r="R222" s="21">
        <v>197.744</v>
      </c>
      <c r="S222" s="21">
        <v>-0.42317062001892825</v>
      </c>
      <c r="T222" s="21">
        <v>0.20577135161163809</v>
      </c>
      <c r="U222" s="21">
        <f>VLOOKUP(L222&amp;M222&amp;"v03",'DEER Thermostat Weights'!$F$23:$K$358,MATCH(O222,'DEER Thermostat Weights'!$F$20:$K$20,0),0)</f>
        <v>0.34160589899999999</v>
      </c>
      <c r="V222" s="21">
        <f t="shared" si="20"/>
        <v>-28.585394115725787</v>
      </c>
      <c r="W222" s="21">
        <f t="shared" si="21"/>
        <v>13.899961162901999</v>
      </c>
      <c r="X222" s="21">
        <f t="shared" si="22"/>
        <v>67.550516891855992</v>
      </c>
      <c r="Y222" s="21">
        <f t="shared" si="23"/>
        <v>-0.14455758008195338</v>
      </c>
      <c r="Z222" s="21">
        <f t="shared" si="24"/>
        <v>7.0292707555738729E-2</v>
      </c>
    </row>
    <row r="223" spans="1:26" x14ac:dyDescent="0.3">
      <c r="A223" s="21">
        <v>1.5</v>
      </c>
      <c r="B223" s="21" t="s">
        <v>266</v>
      </c>
      <c r="C223" s="21">
        <v>0</v>
      </c>
      <c r="D223" s="21">
        <v>767.09577345719833</v>
      </c>
      <c r="E223" s="21">
        <v>29336.311102000112</v>
      </c>
      <c r="F223" s="21">
        <v>767.09577672169939</v>
      </c>
      <c r="G223" s="21">
        <v>471.89507834000119</v>
      </c>
      <c r="H223" s="21">
        <v>1717.7831428999984</v>
      </c>
      <c r="I223" s="21">
        <v>471.89510208999968</v>
      </c>
      <c r="J223" s="21">
        <v>796.05869833448367</v>
      </c>
      <c r="K223" s="21">
        <v>455.93214341899159</v>
      </c>
      <c r="L223" s="21" t="s">
        <v>208</v>
      </c>
      <c r="M223" s="21" t="s">
        <v>96</v>
      </c>
      <c r="N223" s="21" t="s">
        <v>127</v>
      </c>
      <c r="O223" s="21" t="s">
        <v>32</v>
      </c>
      <c r="P223" s="21">
        <v>-28.962921612784271</v>
      </c>
      <c r="Q223" s="21">
        <v>15.962958671008096</v>
      </c>
      <c r="R223" s="21">
        <v>197.744</v>
      </c>
      <c r="S223" s="21">
        <v>-0.14646675303819218</v>
      </c>
      <c r="T223" s="21">
        <v>8.0725375591715026E-2</v>
      </c>
      <c r="U223" s="21">
        <f>VLOOKUP(L223&amp;M223&amp;"v03",'DEER Thermostat Weights'!$F$23:$K$358,MATCH(O223,'DEER Thermostat Weights'!$F$20:$K$20,0),0)</f>
        <v>0.26517303199999998</v>
      </c>
      <c r="V223" s="21">
        <f t="shared" si="20"/>
        <v>-7.6801857396403346</v>
      </c>
      <c r="W223" s="21">
        <f t="shared" si="21"/>
        <v>4.232946150481907</v>
      </c>
      <c r="X223" s="21">
        <f t="shared" si="22"/>
        <v>52.436376039807996</v>
      </c>
      <c r="Y223" s="21">
        <f t="shared" si="23"/>
        <v>-3.8839032990332631E-2</v>
      </c>
      <c r="Z223" s="21">
        <f t="shared" si="24"/>
        <v>2.1406192604993865E-2</v>
      </c>
    </row>
    <row r="224" spans="1:26" x14ac:dyDescent="0.3">
      <c r="A224" s="21">
        <v>1.5</v>
      </c>
      <c r="B224" s="21" t="s">
        <v>267</v>
      </c>
      <c r="C224" s="21">
        <v>0</v>
      </c>
      <c r="D224" s="21">
        <v>1472.2472560352271</v>
      </c>
      <c r="E224" s="21">
        <v>29727.09881000005</v>
      </c>
      <c r="F224" s="21">
        <v>1472.2472596230307</v>
      </c>
      <c r="G224" s="21">
        <v>1782.6737906000101</v>
      </c>
      <c r="H224" s="21">
        <v>3017.1314745999975</v>
      </c>
      <c r="I224" s="21">
        <v>1782.6737989400024</v>
      </c>
      <c r="J224" s="21">
        <v>1605.3778652044252</v>
      </c>
      <c r="K224" s="21">
        <v>1723.4365310677708</v>
      </c>
      <c r="L224" s="21" t="s">
        <v>208</v>
      </c>
      <c r="M224" s="21" t="s">
        <v>96</v>
      </c>
      <c r="N224" s="21" t="s">
        <v>127</v>
      </c>
      <c r="O224" s="21" t="s">
        <v>34</v>
      </c>
      <c r="P224" s="21">
        <v>-133.13060558139455</v>
      </c>
      <c r="Q224" s="21">
        <v>59.237267872231541</v>
      </c>
      <c r="R224" s="21">
        <v>197.744</v>
      </c>
      <c r="S224" s="21">
        <v>-0.67324725696554411</v>
      </c>
      <c r="T224" s="21">
        <v>0.29956543749611386</v>
      </c>
      <c r="U224" s="21">
        <f>VLOOKUP(L224&amp;M224&amp;"v03",'DEER Thermostat Weights'!$F$23:$K$358,MATCH(O224,'DEER Thermostat Weights'!$F$20:$K$20,0),0)</f>
        <v>0.27894764999999999</v>
      </c>
      <c r="V224" s="21">
        <f t="shared" si="20"/>
        <v>-37.136469570006895</v>
      </c>
      <c r="W224" s="21">
        <f t="shared" si="21"/>
        <v>16.524096665379489</v>
      </c>
      <c r="X224" s="21">
        <f t="shared" si="22"/>
        <v>55.160224101600001</v>
      </c>
      <c r="Y224" s="21">
        <f t="shared" si="23"/>
        <v>-0.18780074019948464</v>
      </c>
      <c r="Z224" s="21">
        <f t="shared" si="24"/>
        <v>8.3563074810762847E-2</v>
      </c>
    </row>
    <row r="225" spans="1:26" x14ac:dyDescent="0.3">
      <c r="A225" s="21">
        <v>1.5</v>
      </c>
      <c r="B225" s="21" t="s">
        <v>268</v>
      </c>
      <c r="C225" s="21">
        <v>0</v>
      </c>
      <c r="D225" s="21">
        <v>2080.3491579534966</v>
      </c>
      <c r="E225" s="21">
        <v>33397.751028000108</v>
      </c>
      <c r="F225" s="21">
        <v>2080.3491721288283</v>
      </c>
      <c r="G225" s="21">
        <v>1987.4312064700052</v>
      </c>
      <c r="H225" s="21">
        <v>3178.6593519999974</v>
      </c>
      <c r="I225" s="21">
        <v>1987.4311600299993</v>
      </c>
      <c r="J225" s="21">
        <v>2230.94410018591</v>
      </c>
      <c r="K225" s="21">
        <v>1922.3229280222511</v>
      </c>
      <c r="L225" s="21" t="s">
        <v>208</v>
      </c>
      <c r="M225" s="21" t="s">
        <v>102</v>
      </c>
      <c r="N225" s="21" t="s">
        <v>127</v>
      </c>
      <c r="O225" s="21" t="s">
        <v>26</v>
      </c>
      <c r="P225" s="21">
        <v>-150.59492805708169</v>
      </c>
      <c r="Q225" s="21">
        <v>65.108232007748256</v>
      </c>
      <c r="R225" s="21">
        <v>204.87</v>
      </c>
      <c r="S225" s="21">
        <v>-0.73507555062762575</v>
      </c>
      <c r="T225" s="21">
        <v>0.31780266514252087</v>
      </c>
      <c r="U225" s="21">
        <f>VLOOKUP(L225&amp;M225&amp;"v03",'DEER Thermostat Weights'!$F$23:$K$358,MATCH(O225,'DEER Thermostat Weights'!$F$20:$K$20,0),0)</f>
        <v>6.3817815999999999E-2</v>
      </c>
      <c r="V225" s="21">
        <f t="shared" si="20"/>
        <v>-9.6106394092800773</v>
      </c>
      <c r="W225" s="21">
        <f t="shared" si="21"/>
        <v>4.1550651703557886</v>
      </c>
      <c r="X225" s="21">
        <f t="shared" si="22"/>
        <v>13.07435596392</v>
      </c>
      <c r="Y225" s="21">
        <f t="shared" si="23"/>
        <v>-4.6910916236052501E-2</v>
      </c>
      <c r="Z225" s="21">
        <f t="shared" si="24"/>
        <v>2.0281472008375011E-2</v>
      </c>
    </row>
    <row r="226" spans="1:26" x14ac:dyDescent="0.3">
      <c r="A226" s="21">
        <v>1.5</v>
      </c>
      <c r="B226" s="21" t="s">
        <v>269</v>
      </c>
      <c r="C226" s="21">
        <v>0</v>
      </c>
      <c r="D226" s="21">
        <v>2462.3766821191957</v>
      </c>
      <c r="E226" s="21">
        <v>36954.167231000043</v>
      </c>
      <c r="F226" s="21">
        <v>2462.3767726896017</v>
      </c>
      <c r="G226" s="21">
        <v>1470.9864072699968</v>
      </c>
      <c r="H226" s="21">
        <v>2670.7338746000032</v>
      </c>
      <c r="I226" s="21">
        <v>1470.9864098599996</v>
      </c>
      <c r="J226" s="21">
        <v>2566.7277243331564</v>
      </c>
      <c r="K226" s="21">
        <v>1422.194143267194</v>
      </c>
      <c r="L226" s="21" t="s">
        <v>208</v>
      </c>
      <c r="M226" s="21" t="s">
        <v>102</v>
      </c>
      <c r="N226" s="21" t="s">
        <v>127</v>
      </c>
      <c r="O226" s="21" t="s">
        <v>28</v>
      </c>
      <c r="P226" s="21">
        <v>-104.35095164355471</v>
      </c>
      <c r="Q226" s="21">
        <v>48.792266592805618</v>
      </c>
      <c r="R226" s="21">
        <v>204.87</v>
      </c>
      <c r="S226" s="21">
        <v>-0.50935203613781765</v>
      </c>
      <c r="T226" s="21">
        <v>0.23816208616588869</v>
      </c>
      <c r="U226" s="21">
        <f>VLOOKUP(L226&amp;M226&amp;"v03",'DEER Thermostat Weights'!$F$23:$K$358,MATCH(O226,'DEER Thermostat Weights'!$F$20:$K$20,0),0)</f>
        <v>0.02</v>
      </c>
      <c r="V226" s="21">
        <f t="shared" si="20"/>
        <v>-2.087019032871094</v>
      </c>
      <c r="W226" s="21">
        <f t="shared" si="21"/>
        <v>0.97584533185611233</v>
      </c>
      <c r="X226" s="21">
        <f t="shared" si="22"/>
        <v>4.0974000000000004</v>
      </c>
      <c r="Y226" s="21">
        <f t="shared" si="23"/>
        <v>-1.0187040722756353E-2</v>
      </c>
      <c r="Z226" s="21">
        <f t="shared" si="24"/>
        <v>4.7632417233177743E-3</v>
      </c>
    </row>
    <row r="227" spans="1:26" x14ac:dyDescent="0.3">
      <c r="A227" s="21">
        <v>1.5</v>
      </c>
      <c r="B227" s="21" t="s">
        <v>270</v>
      </c>
      <c r="C227" s="21">
        <v>0</v>
      </c>
      <c r="D227" s="21">
        <v>2049.1609215450972</v>
      </c>
      <c r="E227" s="21">
        <v>34432.86136499991</v>
      </c>
      <c r="F227" s="21">
        <v>2049.1609237980015</v>
      </c>
      <c r="G227" s="21">
        <v>1608.0074379000012</v>
      </c>
      <c r="H227" s="21">
        <v>2803.9757666</v>
      </c>
      <c r="I227" s="21">
        <v>1608.0074517599992</v>
      </c>
      <c r="J227" s="21">
        <v>2166.1284538494747</v>
      </c>
      <c r="K227" s="21">
        <v>1554.2955592235239</v>
      </c>
      <c r="L227" s="21" t="s">
        <v>208</v>
      </c>
      <c r="M227" s="21" t="s">
        <v>102</v>
      </c>
      <c r="N227" s="21" t="s">
        <v>127</v>
      </c>
      <c r="O227" s="21" t="s">
        <v>30</v>
      </c>
      <c r="P227" s="21">
        <v>-116.9675300514732</v>
      </c>
      <c r="Q227" s="21">
        <v>53.711892536475261</v>
      </c>
      <c r="R227" s="21">
        <v>204.87</v>
      </c>
      <c r="S227" s="21">
        <v>-0.570935373902832</v>
      </c>
      <c r="T227" s="21">
        <v>0.26217548951274106</v>
      </c>
      <c r="U227" s="21">
        <f>VLOOKUP(L227&amp;M227&amp;"v03",'DEER Thermostat Weights'!$F$23:$K$358,MATCH(O227,'DEER Thermostat Weights'!$F$20:$K$20,0),0)</f>
        <v>0.49538787400000001</v>
      </c>
      <c r="V227" s="21">
        <f t="shared" si="20"/>
        <v>-57.944296039230423</v>
      </c>
      <c r="W227" s="21">
        <f t="shared" si="21"/>
        <v>26.608220252160947</v>
      </c>
      <c r="X227" s="21">
        <f t="shared" si="22"/>
        <v>101.49011374638</v>
      </c>
      <c r="Y227" s="21">
        <f t="shared" si="23"/>
        <v>-0.28283446106911903</v>
      </c>
      <c r="Z227" s="21">
        <f t="shared" si="24"/>
        <v>0.12987855836462608</v>
      </c>
    </row>
    <row r="228" spans="1:26" x14ac:dyDescent="0.3">
      <c r="A228" s="21">
        <v>1.5</v>
      </c>
      <c r="B228" s="21" t="s">
        <v>271</v>
      </c>
      <c r="C228" s="21">
        <v>0</v>
      </c>
      <c r="D228" s="21">
        <v>2066.0701419716056</v>
      </c>
      <c r="E228" s="21">
        <v>34920.61238899998</v>
      </c>
      <c r="F228" s="21">
        <v>2066.0701071719182</v>
      </c>
      <c r="G228" s="21">
        <v>1412.5594575499954</v>
      </c>
      <c r="H228" s="21">
        <v>2610.5171545999933</v>
      </c>
      <c r="I228" s="21">
        <v>1412.5594491600007</v>
      </c>
      <c r="J228" s="21">
        <v>2175.6942729883212</v>
      </c>
      <c r="K228" s="21">
        <v>1364.5711630456847</v>
      </c>
      <c r="L228" s="21" t="s">
        <v>208</v>
      </c>
      <c r="M228" s="21" t="s">
        <v>102</v>
      </c>
      <c r="N228" s="21" t="s">
        <v>127</v>
      </c>
      <c r="O228" s="21" t="s">
        <v>32</v>
      </c>
      <c r="P228" s="21">
        <v>-109.62416581640309</v>
      </c>
      <c r="Q228" s="21">
        <v>47.988286114315997</v>
      </c>
      <c r="R228" s="21">
        <v>204.87</v>
      </c>
      <c r="S228" s="21">
        <v>-0.53509135459756474</v>
      </c>
      <c r="T228" s="21">
        <v>0.23423774156448476</v>
      </c>
      <c r="U228" s="21">
        <f>VLOOKUP(L228&amp;M228&amp;"v03",'DEER Thermostat Weights'!$F$23:$K$358,MATCH(O228,'DEER Thermostat Weights'!$F$20:$K$20,0),0)</f>
        <v>2.0036169999999999E-2</v>
      </c>
      <c r="V228" s="21">
        <f t="shared" si="20"/>
        <v>-2.1964484224056409</v>
      </c>
      <c r="W228" s="21">
        <f t="shared" si="21"/>
        <v>0.96150145859507474</v>
      </c>
      <c r="X228" s="21">
        <f t="shared" si="22"/>
        <v>4.1048101479000003</v>
      </c>
      <c r="Y228" s="21">
        <f t="shared" si="23"/>
        <v>-1.0721181346247088E-2</v>
      </c>
      <c r="Z228" s="21">
        <f t="shared" si="24"/>
        <v>4.6932272104020824E-3</v>
      </c>
    </row>
    <row r="229" spans="1:26" x14ac:dyDescent="0.3">
      <c r="A229" s="21">
        <v>1.5</v>
      </c>
      <c r="B229" s="21" t="s">
        <v>272</v>
      </c>
      <c r="C229" s="21">
        <v>0</v>
      </c>
      <c r="D229" s="21">
        <v>1494.2278600566908</v>
      </c>
      <c r="E229" s="21">
        <v>33515.648417000106</v>
      </c>
      <c r="F229" s="21">
        <v>1494.2278273665902</v>
      </c>
      <c r="G229" s="21">
        <v>430.47530672999886</v>
      </c>
      <c r="H229" s="21">
        <v>1636.1835557999939</v>
      </c>
      <c r="I229" s="21">
        <v>430.47530197999993</v>
      </c>
      <c r="J229" s="21">
        <v>1521.2996614621341</v>
      </c>
      <c r="K229" s="21">
        <v>415.18713260054744</v>
      </c>
      <c r="L229" s="21" t="s">
        <v>208</v>
      </c>
      <c r="M229" s="21" t="s">
        <v>102</v>
      </c>
      <c r="N229" s="21" t="s">
        <v>127</v>
      </c>
      <c r="O229" s="21" t="s">
        <v>34</v>
      </c>
      <c r="P229" s="21">
        <v>-27.071834095543863</v>
      </c>
      <c r="Q229" s="21">
        <v>15.288169379452484</v>
      </c>
      <c r="R229" s="21">
        <v>204.87</v>
      </c>
      <c r="S229" s="21">
        <v>-0.13214152435956394</v>
      </c>
      <c r="T229" s="21">
        <v>7.4623758380692559E-2</v>
      </c>
      <c r="U229" s="21">
        <f>VLOOKUP(L229&amp;M229&amp;"v03",'DEER Thermostat Weights'!$F$23:$K$358,MATCH(O229,'DEER Thermostat Weights'!$F$20:$K$20,0),0)</f>
        <v>0.40075814100000001</v>
      </c>
      <c r="V229" s="21">
        <f t="shared" si="20"/>
        <v>-10.849257905590575</v>
      </c>
      <c r="W229" s="21">
        <f t="shared" si="21"/>
        <v>6.1268583398025012</v>
      </c>
      <c r="X229" s="21">
        <f t="shared" si="22"/>
        <v>82.103320346670003</v>
      </c>
      <c r="Y229" s="21">
        <f t="shared" si="23"/>
        <v>-5.2956791651245061E-2</v>
      </c>
      <c r="Z229" s="21">
        <f t="shared" si="24"/>
        <v>2.9906078683079523E-2</v>
      </c>
    </row>
    <row r="230" spans="1:26" x14ac:dyDescent="0.3">
      <c r="A230" s="21">
        <v>1.5</v>
      </c>
      <c r="B230" s="21" t="s">
        <v>273</v>
      </c>
      <c r="C230" s="21">
        <v>0</v>
      </c>
      <c r="D230" s="21">
        <v>3975.9001092796898</v>
      </c>
      <c r="E230" s="21">
        <v>51146.155291000272</v>
      </c>
      <c r="F230" s="21">
        <v>3975.9000506243065</v>
      </c>
      <c r="G230" s="21">
        <v>1597.4205506999983</v>
      </c>
      <c r="H230" s="21">
        <v>2821.5528747000039</v>
      </c>
      <c r="I230" s="21">
        <v>1597.4205459000004</v>
      </c>
      <c r="J230" s="21">
        <v>4088.9174211852514</v>
      </c>
      <c r="K230" s="21">
        <v>1542.5151993842521</v>
      </c>
      <c r="L230" s="21" t="s">
        <v>208</v>
      </c>
      <c r="M230" s="21" t="s">
        <v>108</v>
      </c>
      <c r="N230" s="21" t="s">
        <v>127</v>
      </c>
      <c r="O230" s="21" t="s">
        <v>26</v>
      </c>
      <c r="P230" s="21">
        <v>-113.01737056094498</v>
      </c>
      <c r="Q230" s="21">
        <v>54.905346515748306</v>
      </c>
      <c r="R230" s="21">
        <v>296.14299999999997</v>
      </c>
      <c r="S230" s="21">
        <v>-0.3816310720190752</v>
      </c>
      <c r="T230" s="21">
        <v>0.1854014665744195</v>
      </c>
      <c r="U230" s="21">
        <f>VLOOKUP(L230&amp;M230&amp;"v03",'DEER Thermostat Weights'!$F$23:$K$358,MATCH(O230,'DEER Thermostat Weights'!$F$20:$K$20,0),0)</f>
        <v>0.75</v>
      </c>
      <c r="V230" s="21">
        <f t="shared" si="20"/>
        <v>-84.763027920708737</v>
      </c>
      <c r="W230" s="21">
        <f t="shared" si="21"/>
        <v>41.17900988681123</v>
      </c>
      <c r="X230" s="21">
        <f t="shared" si="22"/>
        <v>222.10724999999996</v>
      </c>
      <c r="Y230" s="21">
        <f t="shared" si="23"/>
        <v>-0.2862233040143064</v>
      </c>
      <c r="Z230" s="21">
        <f t="shared" si="24"/>
        <v>0.13905109993081463</v>
      </c>
    </row>
    <row r="231" spans="1:26" x14ac:dyDescent="0.3">
      <c r="A231" s="21">
        <v>1.5</v>
      </c>
      <c r="B231" s="21" t="s">
        <v>274</v>
      </c>
      <c r="C231" s="21">
        <v>0</v>
      </c>
      <c r="D231" s="21">
        <v>3172.4002702731041</v>
      </c>
      <c r="E231" s="21">
        <v>46744.214435000191</v>
      </c>
      <c r="F231" s="21">
        <v>3172.400222875593</v>
      </c>
      <c r="G231" s="21">
        <v>1833.1776459999937</v>
      </c>
      <c r="H231" s="21">
        <v>3051.6174276000006</v>
      </c>
      <c r="I231" s="21">
        <v>1833.1776954999978</v>
      </c>
      <c r="J231" s="21">
        <v>3300.7363510963719</v>
      </c>
      <c r="K231" s="21">
        <v>1770.1442804339256</v>
      </c>
      <c r="L231" s="21" t="s">
        <v>208</v>
      </c>
      <c r="M231" s="21" t="s">
        <v>108</v>
      </c>
      <c r="N231" s="21" t="s">
        <v>127</v>
      </c>
      <c r="O231" s="21" t="s">
        <v>28</v>
      </c>
      <c r="P231" s="21">
        <v>-128.33612822077885</v>
      </c>
      <c r="Q231" s="21">
        <v>63.033415066072166</v>
      </c>
      <c r="R231" s="21">
        <v>296.14299999999997</v>
      </c>
      <c r="S231" s="21">
        <v>-0.43335864167236388</v>
      </c>
      <c r="T231" s="21">
        <v>0.21284789802923645</v>
      </c>
      <c r="U231" s="21">
        <f>VLOOKUP(L231&amp;M231&amp;"v03",'DEER Thermostat Weights'!$F$23:$K$358,MATCH(O231,'DEER Thermostat Weights'!$F$20:$K$20,0),0)</f>
        <v>0.138574168</v>
      </c>
      <c r="V231" s="21">
        <f t="shared" si="20"/>
        <v>-17.784072192535749</v>
      </c>
      <c r="W231" s="21">
        <f t="shared" si="21"/>
        <v>8.7348030489796145</v>
      </c>
      <c r="X231" s="21">
        <f t="shared" si="22"/>
        <v>41.037769834023997</v>
      </c>
      <c r="Y231" s="21">
        <f t="shared" si="23"/>
        <v>-6.005231321535795E-2</v>
      </c>
      <c r="Z231" s="21">
        <f t="shared" si="24"/>
        <v>2.9495220379950282E-2</v>
      </c>
    </row>
    <row r="232" spans="1:26" x14ac:dyDescent="0.3">
      <c r="A232" s="21">
        <v>1.5</v>
      </c>
      <c r="B232" s="21" t="s">
        <v>275</v>
      </c>
      <c r="C232" s="21">
        <v>0</v>
      </c>
      <c r="D232" s="21">
        <v>3116.8638258669057</v>
      </c>
      <c r="E232" s="21">
        <v>45790.333321999955</v>
      </c>
      <c r="F232" s="21">
        <v>3116.8638541186956</v>
      </c>
      <c r="G232" s="21">
        <v>2044.5205219000047</v>
      </c>
      <c r="H232" s="21">
        <v>3260.0786916999991</v>
      </c>
      <c r="I232" s="21">
        <v>2044.5205902000016</v>
      </c>
      <c r="J232" s="21">
        <v>3281.3287729016442</v>
      </c>
      <c r="K232" s="21">
        <v>1974.5582426343033</v>
      </c>
      <c r="L232" s="21" t="s">
        <v>208</v>
      </c>
      <c r="M232" s="21" t="s">
        <v>108</v>
      </c>
      <c r="N232" s="21" t="s">
        <v>127</v>
      </c>
      <c r="O232" s="21" t="s">
        <v>30</v>
      </c>
      <c r="P232" s="21">
        <v>-164.46491878294864</v>
      </c>
      <c r="Q232" s="21">
        <v>69.962347565698337</v>
      </c>
      <c r="R232" s="21">
        <v>296.14299999999997</v>
      </c>
      <c r="S232" s="21">
        <v>-0.55535642842460786</v>
      </c>
      <c r="T232" s="21">
        <v>0.23624515036890403</v>
      </c>
      <c r="U232" s="21">
        <f>VLOOKUP(L232&amp;M232&amp;"v03",'DEER Thermostat Weights'!$F$23:$K$358,MATCH(O232,'DEER Thermostat Weights'!$F$20:$K$20,0),0)</f>
        <v>2.0000354000000001E-2</v>
      </c>
      <c r="V232" s="21">
        <f t="shared" si="20"/>
        <v>-3.2893565962402223</v>
      </c>
      <c r="W232" s="21">
        <f t="shared" si="21"/>
        <v>1.3992717179850052</v>
      </c>
      <c r="X232" s="21">
        <f t="shared" si="22"/>
        <v>5.9229648346220003</v>
      </c>
      <c r="Y232" s="21">
        <f t="shared" si="23"/>
        <v>-1.1107325164667821E-2</v>
      </c>
      <c r="Z232" s="21">
        <f t="shared" si="24"/>
        <v>4.7249866381613116E-3</v>
      </c>
    </row>
    <row r="233" spans="1:26" x14ac:dyDescent="0.3">
      <c r="A233" s="21">
        <v>1.5</v>
      </c>
      <c r="B233" s="21" t="s">
        <v>276</v>
      </c>
      <c r="C233" s="21">
        <v>0</v>
      </c>
      <c r="D233" s="21">
        <v>1544.3006421600005</v>
      </c>
      <c r="E233" s="21">
        <v>41494.518575999791</v>
      </c>
      <c r="F233" s="21">
        <v>1544.3007031887003</v>
      </c>
      <c r="G233" s="21">
        <v>179.7741996000002</v>
      </c>
      <c r="H233" s="21">
        <v>1405.2176360999995</v>
      </c>
      <c r="I233" s="21">
        <v>179.77421440000001</v>
      </c>
      <c r="J233" s="21">
        <v>1554.2347196401288</v>
      </c>
      <c r="K233" s="21">
        <v>173.76191522868783</v>
      </c>
      <c r="L233" s="21" t="s">
        <v>208</v>
      </c>
      <c r="M233" s="21" t="s">
        <v>108</v>
      </c>
      <c r="N233" s="21" t="s">
        <v>127</v>
      </c>
      <c r="O233" s="21" t="s">
        <v>32</v>
      </c>
      <c r="P233" s="21">
        <v>-9.9340164514285334</v>
      </c>
      <c r="Q233" s="21">
        <v>6.0122991713121792</v>
      </c>
      <c r="R233" s="21">
        <v>296.14299999999997</v>
      </c>
      <c r="S233" s="21">
        <v>-3.3544660692397033E-2</v>
      </c>
      <c r="T233" s="21">
        <v>2.0302013457391126E-2</v>
      </c>
      <c r="U233" s="21">
        <f>VLOOKUP(L233&amp;M233&amp;"v03",'DEER Thermostat Weights'!$F$23:$K$358,MATCH(O233,'DEER Thermostat Weights'!$F$20:$K$20,0),0)</f>
        <v>7.1425478000000001E-2</v>
      </c>
      <c r="V233" s="21">
        <f t="shared" si="20"/>
        <v>-0.70954187350314679</v>
      </c>
      <c r="W233" s="21">
        <f t="shared" si="21"/>
        <v>0.42943134218997631</v>
      </c>
      <c r="X233" s="21">
        <f t="shared" si="22"/>
        <v>21.152155331353999</v>
      </c>
      <c r="Y233" s="21">
        <f t="shared" si="23"/>
        <v>-2.3959434243022689E-3</v>
      </c>
      <c r="Z233" s="21">
        <f t="shared" si="24"/>
        <v>1.4500810155565938E-3</v>
      </c>
    </row>
    <row r="234" spans="1:26" x14ac:dyDescent="0.3">
      <c r="A234" s="21">
        <v>1.5</v>
      </c>
      <c r="B234" s="21" t="s">
        <v>277</v>
      </c>
      <c r="C234" s="21">
        <v>0</v>
      </c>
      <c r="D234" s="21">
        <v>2659.8380710905867</v>
      </c>
      <c r="E234" s="21">
        <v>43287.039277999786</v>
      </c>
      <c r="F234" s="21">
        <v>2659.8379621820118</v>
      </c>
      <c r="G234" s="21">
        <v>2029.1903910000015</v>
      </c>
      <c r="H234" s="21">
        <v>3242.9905790000062</v>
      </c>
      <c r="I234" s="21">
        <v>2029.1903688</v>
      </c>
      <c r="J234" s="21">
        <v>2799.9001707553912</v>
      </c>
      <c r="K234" s="21">
        <v>1962.1318463425741</v>
      </c>
      <c r="L234" s="21" t="s">
        <v>208</v>
      </c>
      <c r="M234" s="21" t="s">
        <v>108</v>
      </c>
      <c r="N234" s="21" t="s">
        <v>127</v>
      </c>
      <c r="O234" s="21" t="s">
        <v>34</v>
      </c>
      <c r="P234" s="21">
        <v>-140.06220857337939</v>
      </c>
      <c r="Q234" s="21">
        <v>67.058522457425852</v>
      </c>
      <c r="R234" s="21">
        <v>296.14299999999997</v>
      </c>
      <c r="S234" s="21">
        <v>-0.47295464884660249</v>
      </c>
      <c r="T234" s="21">
        <v>0.22643966751679379</v>
      </c>
      <c r="U234" s="21">
        <f>VLOOKUP(L234&amp;M234&amp;"v03",'DEER Thermostat Weights'!$F$23:$K$358,MATCH(O234,'DEER Thermostat Weights'!$F$20:$K$20,0),0)</f>
        <v>0.02</v>
      </c>
      <c r="V234" s="21">
        <f t="shared" si="20"/>
        <v>-2.8012441714675878</v>
      </c>
      <c r="W234" s="21">
        <f t="shared" si="21"/>
        <v>1.341170449148517</v>
      </c>
      <c r="X234" s="21">
        <f t="shared" si="22"/>
        <v>5.9228599999999991</v>
      </c>
      <c r="Y234" s="21">
        <f t="shared" si="23"/>
        <v>-9.4590929769320497E-3</v>
      </c>
      <c r="Z234" s="21">
        <f t="shared" si="24"/>
        <v>4.5287933503358755E-3</v>
      </c>
    </row>
    <row r="235" spans="1:26" x14ac:dyDescent="0.3">
      <c r="A235" s="21">
        <v>1.5</v>
      </c>
      <c r="B235" s="21" t="s">
        <v>278</v>
      </c>
      <c r="C235" s="21">
        <v>0</v>
      </c>
      <c r="D235" s="21">
        <v>3933.3683096055688</v>
      </c>
      <c r="E235" s="21">
        <v>57198.596142000184</v>
      </c>
      <c r="F235" s="21">
        <v>3933.3683320873497</v>
      </c>
      <c r="G235" s="21">
        <v>676.8569442999999</v>
      </c>
      <c r="H235" s="21">
        <v>1729.4656942999911</v>
      </c>
      <c r="I235" s="21">
        <v>676.85692890000018</v>
      </c>
      <c r="J235" s="21">
        <v>3975.168822513172</v>
      </c>
      <c r="K235" s="21">
        <v>653.25602817670824</v>
      </c>
      <c r="L235" s="21" t="s">
        <v>208</v>
      </c>
      <c r="M235" s="21" t="s">
        <v>114</v>
      </c>
      <c r="N235" s="21" t="s">
        <v>127</v>
      </c>
      <c r="O235" s="21" t="s">
        <v>26</v>
      </c>
      <c r="P235" s="21">
        <v>-41.800490425822318</v>
      </c>
      <c r="Q235" s="21">
        <v>23.600900723291943</v>
      </c>
      <c r="R235" s="21">
        <v>317.75400000000002</v>
      </c>
      <c r="S235" s="21">
        <v>-0.13154984807688436</v>
      </c>
      <c r="T235" s="21">
        <v>7.4274126284144149E-2</v>
      </c>
      <c r="U235" s="21">
        <f>VLOOKUP(L235&amp;M235&amp;"v03",'DEER Thermostat Weights'!$F$23:$K$358,MATCH(O235,'DEER Thermostat Weights'!$F$20:$K$20,0),0)</f>
        <v>2.2568797000000002E-2</v>
      </c>
      <c r="V235" s="21">
        <f t="shared" si="20"/>
        <v>-0.94338678292082756</v>
      </c>
      <c r="W235" s="21">
        <f t="shared" si="21"/>
        <v>0.53264393744112903</v>
      </c>
      <c r="X235" s="21">
        <f t="shared" si="22"/>
        <v>7.1713255219380008</v>
      </c>
      <c r="Y235" s="21">
        <f t="shared" si="23"/>
        <v>-2.9689218166280436E-3</v>
      </c>
      <c r="Z235" s="21">
        <f t="shared" si="24"/>
        <v>1.6762776784592138E-3</v>
      </c>
    </row>
    <row r="236" spans="1:26" x14ac:dyDescent="0.3">
      <c r="A236" s="21">
        <v>1.5</v>
      </c>
      <c r="B236" s="21" t="s">
        <v>279</v>
      </c>
      <c r="C236" s="21">
        <v>0</v>
      </c>
      <c r="D236" s="21">
        <v>4859.5207862604211</v>
      </c>
      <c r="E236" s="21">
        <v>63074.464337000012</v>
      </c>
      <c r="F236" s="21">
        <v>4859.5207150510123</v>
      </c>
      <c r="G236" s="21">
        <v>447.51484730000084</v>
      </c>
      <c r="H236" s="21">
        <v>1507.7093923999953</v>
      </c>
      <c r="I236" s="21">
        <v>447.51485790000004</v>
      </c>
      <c r="J236" s="21">
        <v>4886.6570218328889</v>
      </c>
      <c r="K236" s="21">
        <v>431.48517713225874</v>
      </c>
      <c r="L236" s="21" t="s">
        <v>208</v>
      </c>
      <c r="M236" s="21" t="s">
        <v>114</v>
      </c>
      <c r="N236" s="21" t="s">
        <v>127</v>
      </c>
      <c r="O236" s="21" t="s">
        <v>28</v>
      </c>
      <c r="P236" s="21">
        <v>-27.136306781876556</v>
      </c>
      <c r="Q236" s="21">
        <v>16.029680767741297</v>
      </c>
      <c r="R236" s="21">
        <v>317.75400000000002</v>
      </c>
      <c r="S236" s="21">
        <v>-8.5400362487573891E-2</v>
      </c>
      <c r="T236" s="21">
        <v>5.0446826059597348E-2</v>
      </c>
      <c r="U236" s="21">
        <f>VLOOKUP(L236&amp;M236&amp;"v03",'DEER Thermostat Weights'!$F$23:$K$358,MATCH(O236,'DEER Thermostat Weights'!$F$20:$K$20,0),0)</f>
        <v>1.9999389999999999E-2</v>
      </c>
      <c r="V236" s="21">
        <f t="shared" si="20"/>
        <v>-0.54270958249039414</v>
      </c>
      <c r="W236" s="21">
        <f t="shared" si="21"/>
        <v>0.32058383724955758</v>
      </c>
      <c r="X236" s="21">
        <f t="shared" si="22"/>
        <v>6.3548861700600003</v>
      </c>
      <c r="Y236" s="21">
        <f t="shared" si="23"/>
        <v>-1.7079551555303602E-3</v>
      </c>
      <c r="Z236" s="21">
        <f t="shared" si="24"/>
        <v>1.0089057486280507E-3</v>
      </c>
    </row>
    <row r="237" spans="1:26" x14ac:dyDescent="0.3">
      <c r="A237" s="21">
        <v>1.5</v>
      </c>
      <c r="B237" s="21" t="s">
        <v>280</v>
      </c>
      <c r="C237" s="21">
        <v>0</v>
      </c>
      <c r="D237" s="21">
        <v>3933.3683096055688</v>
      </c>
      <c r="E237" s="21">
        <v>57198.596142000184</v>
      </c>
      <c r="F237" s="21">
        <v>3933.3683320873497</v>
      </c>
      <c r="G237" s="21">
        <v>676.8569442999999</v>
      </c>
      <c r="H237" s="21">
        <v>1729.4656942999911</v>
      </c>
      <c r="I237" s="21">
        <v>676.85692890000018</v>
      </c>
      <c r="J237" s="21">
        <v>3975.168822513172</v>
      </c>
      <c r="K237" s="21">
        <v>653.25602817670824</v>
      </c>
      <c r="L237" s="21" t="s">
        <v>208</v>
      </c>
      <c r="M237" s="21" t="s">
        <v>114</v>
      </c>
      <c r="N237" s="21" t="s">
        <v>127</v>
      </c>
      <c r="O237" s="21" t="s">
        <v>30</v>
      </c>
      <c r="P237" s="21">
        <v>-41.800490425822318</v>
      </c>
      <c r="Q237" s="21">
        <v>23.600900723291943</v>
      </c>
      <c r="R237" s="21">
        <v>317.75400000000002</v>
      </c>
      <c r="S237" s="21">
        <v>-0.13154984807688436</v>
      </c>
      <c r="T237" s="21">
        <v>7.4274126284144149E-2</v>
      </c>
      <c r="U237" s="21">
        <f>VLOOKUP(L237&amp;M237&amp;"v03",'DEER Thermostat Weights'!$F$23:$K$358,MATCH(O237,'DEER Thermostat Weights'!$F$20:$K$20,0),0)</f>
        <v>0.20004243699999999</v>
      </c>
      <c r="V237" s="21">
        <f t="shared" si="20"/>
        <v>-8.3618719725766635</v>
      </c>
      <c r="W237" s="21">
        <f t="shared" si="21"/>
        <v>4.7211816960823825</v>
      </c>
      <c r="X237" s="21">
        <f t="shared" si="22"/>
        <v>63.564284526498</v>
      </c>
      <c r="Y237" s="21">
        <f t="shared" si="23"/>
        <v>-2.631555219627971E-2</v>
      </c>
      <c r="Z237" s="21">
        <f t="shared" si="24"/>
        <v>1.4857977227925949E-2</v>
      </c>
    </row>
    <row r="238" spans="1:26" x14ac:dyDescent="0.3">
      <c r="A238" s="21">
        <v>1.5</v>
      </c>
      <c r="B238" s="21" t="s">
        <v>281</v>
      </c>
      <c r="C238" s="21">
        <v>0</v>
      </c>
      <c r="D238" s="21">
        <v>2007.7067304657992</v>
      </c>
      <c r="E238" s="21">
        <v>45646.88748300013</v>
      </c>
      <c r="F238" s="21">
        <v>2007.7067812417031</v>
      </c>
      <c r="G238" s="21">
        <v>433.21972119999981</v>
      </c>
      <c r="H238" s="21">
        <v>1476.5124480999921</v>
      </c>
      <c r="I238" s="21">
        <v>433.21973649999944</v>
      </c>
      <c r="J238" s="21">
        <v>2034.7396627712876</v>
      </c>
      <c r="K238" s="21">
        <v>417.33194844405176</v>
      </c>
      <c r="L238" s="21" t="s">
        <v>208</v>
      </c>
      <c r="M238" s="21" t="s">
        <v>114</v>
      </c>
      <c r="N238" s="21" t="s">
        <v>127</v>
      </c>
      <c r="O238" s="21" t="s">
        <v>32</v>
      </c>
      <c r="P238" s="21">
        <v>-27.032881529584529</v>
      </c>
      <c r="Q238" s="21">
        <v>15.887788055947681</v>
      </c>
      <c r="R238" s="21">
        <v>317.75400000000002</v>
      </c>
      <c r="S238" s="21">
        <v>-8.5074874052205568E-2</v>
      </c>
      <c r="T238" s="21">
        <v>5.0000277119871601E-2</v>
      </c>
      <c r="U238" s="21">
        <f>VLOOKUP(L238&amp;M238&amp;"v03",'DEER Thermostat Weights'!$F$23:$K$358,MATCH(O238,'DEER Thermostat Weights'!$F$20:$K$20,0),0)</f>
        <v>0.42131303199999998</v>
      </c>
      <c r="V238" s="21">
        <f t="shared" si="20"/>
        <v>-11.389305280926054</v>
      </c>
      <c r="W238" s="21">
        <f t="shared" si="21"/>
        <v>6.6937321576247024</v>
      </c>
      <c r="X238" s="21">
        <f t="shared" si="22"/>
        <v>133.87390117012799</v>
      </c>
      <c r="Y238" s="21">
        <f t="shared" si="23"/>
        <v>-3.5843153133952851E-2</v>
      </c>
      <c r="Z238" s="21">
        <f t="shared" si="24"/>
        <v>2.1065768354213331E-2</v>
      </c>
    </row>
    <row r="239" spans="1:26" x14ac:dyDescent="0.3">
      <c r="A239" s="21">
        <v>1.5</v>
      </c>
      <c r="B239" s="21" t="s">
        <v>282</v>
      </c>
      <c r="C239" s="21">
        <v>0</v>
      </c>
      <c r="D239" s="21">
        <v>3338.5965385612999</v>
      </c>
      <c r="E239" s="21">
        <v>53584.73108100002</v>
      </c>
      <c r="F239" s="21">
        <v>3338.5964763247048</v>
      </c>
      <c r="G239" s="21">
        <v>670.83055219999881</v>
      </c>
      <c r="H239" s="21">
        <v>1719.9219801999941</v>
      </c>
      <c r="I239" s="21">
        <v>670.83054839999954</v>
      </c>
      <c r="J239" s="21">
        <v>3380.3145582046013</v>
      </c>
      <c r="K239" s="21">
        <v>647.33144314577157</v>
      </c>
      <c r="L239" s="21" t="s">
        <v>208</v>
      </c>
      <c r="M239" s="21" t="s">
        <v>114</v>
      </c>
      <c r="N239" s="21" t="s">
        <v>127</v>
      </c>
      <c r="O239" s="21" t="s">
        <v>34</v>
      </c>
      <c r="P239" s="21">
        <v>-41.718081879896545</v>
      </c>
      <c r="Q239" s="21">
        <v>23.49910525422797</v>
      </c>
      <c r="R239" s="21">
        <v>317.75400000000002</v>
      </c>
      <c r="S239" s="21">
        <v>-0.13129050107912582</v>
      </c>
      <c r="T239" s="21">
        <v>7.3953766921039443E-2</v>
      </c>
      <c r="U239" s="21">
        <f>VLOOKUP(L239&amp;M239&amp;"v03",'DEER Thermostat Weights'!$F$23:$K$358,MATCH(O239,'DEER Thermostat Weights'!$F$20:$K$20,0),0)</f>
        <v>0.33607634400000003</v>
      </c>
      <c r="V239" s="21">
        <f t="shared" si="20"/>
        <v>-14.020460436888278</v>
      </c>
      <c r="W239" s="21">
        <f t="shared" si="21"/>
        <v>7.8974933811121275</v>
      </c>
      <c r="X239" s="21">
        <f t="shared" si="22"/>
        <v>106.78960261137601</v>
      </c>
      <c r="Y239" s="21">
        <f t="shared" si="23"/>
        <v>-4.4123631604600665E-2</v>
      </c>
      <c r="Z239" s="21">
        <f t="shared" si="24"/>
        <v>2.4854111611851075E-2</v>
      </c>
    </row>
    <row r="240" spans="1:26" x14ac:dyDescent="0.3">
      <c r="A240" s="21">
        <v>1.5</v>
      </c>
      <c r="B240" s="21" t="s">
        <v>283</v>
      </c>
      <c r="C240" s="21">
        <v>0</v>
      </c>
      <c r="D240" s="21">
        <v>1930.5929543762954</v>
      </c>
      <c r="E240" s="21">
        <v>28707.403528999919</v>
      </c>
      <c r="F240" s="21">
        <v>1930.5929577478023</v>
      </c>
      <c r="G240" s="21">
        <v>2817.8596847300018</v>
      </c>
      <c r="H240" s="21">
        <v>4161.3302815000125</v>
      </c>
      <c r="I240" s="21">
        <v>2817.859699029997</v>
      </c>
      <c r="J240" s="21">
        <v>2161.0888953801959</v>
      </c>
      <c r="K240" s="21">
        <v>2728.4933852300842</v>
      </c>
      <c r="L240" s="21" t="s">
        <v>208</v>
      </c>
      <c r="M240" s="21" t="s">
        <v>120</v>
      </c>
      <c r="N240" s="21" t="s">
        <v>127</v>
      </c>
      <c r="O240" s="21" t="s">
        <v>26</v>
      </c>
      <c r="P240" s="21">
        <v>-230.49593763239363</v>
      </c>
      <c r="Q240" s="21">
        <v>89.366313799912859</v>
      </c>
      <c r="R240" s="21">
        <v>238.47399999999999</v>
      </c>
      <c r="S240" s="21">
        <v>-0.96654535770102257</v>
      </c>
      <c r="T240" s="21">
        <v>0.37474237778505354</v>
      </c>
      <c r="U240" s="21">
        <f>VLOOKUP(L240&amp;M240&amp;"v03",'DEER Thermostat Weights'!$F$23:$K$358,MATCH(O240,'DEER Thermostat Weights'!$F$20:$K$20,0),0)</f>
        <v>0.12796769299999999</v>
      </c>
      <c r="V240" s="21">
        <f t="shared" si="20"/>
        <v>-29.496033384689294</v>
      </c>
      <c r="W240" s="21">
        <f t="shared" si="21"/>
        <v>11.436001008888912</v>
      </c>
      <c r="X240" s="21">
        <f t="shared" si="22"/>
        <v>30.516967620481996</v>
      </c>
      <c r="Y240" s="21">
        <f t="shared" si="23"/>
        <v>-0.12368657960485964</v>
      </c>
      <c r="Z240" s="21">
        <f t="shared" si="24"/>
        <v>4.7954917554487747E-2</v>
      </c>
    </row>
    <row r="241" spans="1:26" x14ac:dyDescent="0.3">
      <c r="A241" s="21">
        <v>1.5</v>
      </c>
      <c r="B241" s="21" t="s">
        <v>284</v>
      </c>
      <c r="C241" s="21">
        <v>0</v>
      </c>
      <c r="D241" s="21">
        <v>711.35316719119999</v>
      </c>
      <c r="E241" s="21">
        <v>26521.143691999998</v>
      </c>
      <c r="F241" s="21">
        <v>711.35317395040011</v>
      </c>
      <c r="G241" s="21">
        <v>979.42900799999813</v>
      </c>
      <c r="H241" s="21">
        <v>2337.6348020000023</v>
      </c>
      <c r="I241" s="21">
        <v>979.42902144000027</v>
      </c>
      <c r="J241" s="21">
        <v>782.29254320978941</v>
      </c>
      <c r="K241" s="21">
        <v>944.68361584139063</v>
      </c>
      <c r="L241" s="21" t="s">
        <v>208</v>
      </c>
      <c r="M241" s="21" t="s">
        <v>120</v>
      </c>
      <c r="N241" s="21" t="s">
        <v>127</v>
      </c>
      <c r="O241" s="21" t="s">
        <v>28</v>
      </c>
      <c r="P241" s="21">
        <v>-70.939369259389309</v>
      </c>
      <c r="Q241" s="21">
        <v>34.745405598609636</v>
      </c>
      <c r="R241" s="21">
        <v>238.47399999999999</v>
      </c>
      <c r="S241" s="21">
        <v>-0.29747213222149715</v>
      </c>
      <c r="T241" s="21">
        <v>0.14569892566321543</v>
      </c>
      <c r="U241" s="21">
        <f>VLOOKUP(L241&amp;M241&amp;"v03",'DEER Thermostat Weights'!$F$23:$K$358,MATCH(O241,'DEER Thermostat Weights'!$F$20:$K$20,0),0)</f>
        <v>1.9999341E-2</v>
      </c>
      <c r="V241" s="21">
        <f t="shared" si="20"/>
        <v>-1.4187406361434443</v>
      </c>
      <c r="W241" s="21">
        <f t="shared" si="21"/>
        <v>0.69488521474990328</v>
      </c>
      <c r="X241" s="21">
        <f t="shared" si="22"/>
        <v>4.769322845634</v>
      </c>
      <c r="Y241" s="21">
        <f t="shared" si="23"/>
        <v>-5.9492466102948095E-3</v>
      </c>
      <c r="Z241" s="21">
        <f t="shared" si="24"/>
        <v>2.9138824976722966E-3</v>
      </c>
    </row>
    <row r="242" spans="1:26" x14ac:dyDescent="0.3">
      <c r="A242" s="21">
        <v>1.5</v>
      </c>
      <c r="B242" s="21" t="s">
        <v>285</v>
      </c>
      <c r="C242" s="21">
        <v>0</v>
      </c>
      <c r="D242" s="21">
        <v>713.24941613620024</v>
      </c>
      <c r="E242" s="21">
        <v>26532.895461999942</v>
      </c>
      <c r="F242" s="21">
        <v>713.24942212539986</v>
      </c>
      <c r="G242" s="21">
        <v>979.42900799999813</v>
      </c>
      <c r="H242" s="21">
        <v>2337.6578399000059</v>
      </c>
      <c r="I242" s="21">
        <v>979.42902144000027</v>
      </c>
      <c r="J242" s="21">
        <v>784.18879138478894</v>
      </c>
      <c r="K242" s="21">
        <v>944.68361584139063</v>
      </c>
      <c r="L242" s="21" t="s">
        <v>208</v>
      </c>
      <c r="M242" s="21" t="s">
        <v>120</v>
      </c>
      <c r="N242" s="21" t="s">
        <v>127</v>
      </c>
      <c r="O242" s="21" t="s">
        <v>30</v>
      </c>
      <c r="P242" s="21">
        <v>-70.939369259389082</v>
      </c>
      <c r="Q242" s="21">
        <v>34.745405598609636</v>
      </c>
      <c r="R242" s="21">
        <v>238.47399999999999</v>
      </c>
      <c r="S242" s="21">
        <v>-0.29747213222149621</v>
      </c>
      <c r="T242" s="21">
        <v>0.14569892566321543</v>
      </c>
      <c r="U242" s="21">
        <f>VLOOKUP(L242&amp;M242&amp;"v03",'DEER Thermostat Weights'!$F$23:$K$358,MATCH(O242,'DEER Thermostat Weights'!$F$20:$K$20,0),0)</f>
        <v>0.75</v>
      </c>
      <c r="V242" s="21">
        <f t="shared" si="20"/>
        <v>-53.204526944541811</v>
      </c>
      <c r="W242" s="21">
        <f t="shared" si="21"/>
        <v>26.059054198957227</v>
      </c>
      <c r="X242" s="21">
        <f t="shared" si="22"/>
        <v>178.85550000000001</v>
      </c>
      <c r="Y242" s="21">
        <f t="shared" si="23"/>
        <v>-0.22310409916612217</v>
      </c>
      <c r="Z242" s="21">
        <f t="shared" si="24"/>
        <v>0.10927419424741158</v>
      </c>
    </row>
    <row r="243" spans="1:26" x14ac:dyDescent="0.3">
      <c r="A243" s="21">
        <v>1.5</v>
      </c>
      <c r="B243" s="21" t="s">
        <v>286</v>
      </c>
      <c r="C243" s="21">
        <v>0</v>
      </c>
      <c r="D243" s="21">
        <v>1138.6943197808976</v>
      </c>
      <c r="E243" s="21">
        <v>26792.642069999954</v>
      </c>
      <c r="F243" s="21">
        <v>1138.6943469005994</v>
      </c>
      <c r="G243" s="21">
        <v>1799.8287900200085</v>
      </c>
      <c r="H243" s="21">
        <v>3150.9872643000008</v>
      </c>
      <c r="I243" s="21">
        <v>1799.8287753399995</v>
      </c>
      <c r="J243" s="21">
        <v>1278.337533495526</v>
      </c>
      <c r="K243" s="21">
        <v>1738.7673868878478</v>
      </c>
      <c r="L243" s="21" t="s">
        <v>208</v>
      </c>
      <c r="M243" s="21" t="s">
        <v>120</v>
      </c>
      <c r="N243" s="21" t="s">
        <v>127</v>
      </c>
      <c r="O243" s="21" t="s">
        <v>32</v>
      </c>
      <c r="P243" s="21">
        <v>-139.64318659492665</v>
      </c>
      <c r="Q243" s="21">
        <v>61.061388452151732</v>
      </c>
      <c r="R243" s="21">
        <v>238.47399999999999</v>
      </c>
      <c r="S243" s="21">
        <v>-0.58556985916672954</v>
      </c>
      <c r="T243" s="21">
        <v>0.25605050635353011</v>
      </c>
      <c r="U243" s="21">
        <f>VLOOKUP(L243&amp;M243&amp;"v03",'DEER Thermostat Weights'!$F$23:$K$358,MATCH(O243,'DEER Thermostat Weights'!$F$20:$K$20,0),0)</f>
        <v>1.9998999999999999E-2</v>
      </c>
      <c r="V243" s="21">
        <f t="shared" si="20"/>
        <v>-2.792724088711938</v>
      </c>
      <c r="W243" s="21">
        <f t="shared" si="21"/>
        <v>1.2211667076545825</v>
      </c>
      <c r="X243" s="21">
        <f t="shared" si="22"/>
        <v>4.7692415260000001</v>
      </c>
      <c r="Y243" s="21">
        <f t="shared" si="23"/>
        <v>-1.1710811613475423E-2</v>
      </c>
      <c r="Z243" s="21">
        <f t="shared" si="24"/>
        <v>5.1207540765642488E-3</v>
      </c>
    </row>
    <row r="244" spans="1:26" x14ac:dyDescent="0.3">
      <c r="A244" s="21">
        <v>1.5</v>
      </c>
      <c r="B244" s="21" t="s">
        <v>287</v>
      </c>
      <c r="C244" s="21">
        <v>0</v>
      </c>
      <c r="D244" s="21">
        <v>1011.6353528342995</v>
      </c>
      <c r="E244" s="21">
        <v>26134.512326000167</v>
      </c>
      <c r="F244" s="21">
        <v>1011.6353805969995</v>
      </c>
      <c r="G244" s="21">
        <v>1799.7361241400044</v>
      </c>
      <c r="H244" s="21">
        <v>3150.52165750001</v>
      </c>
      <c r="I244" s="21">
        <v>1799.7360995699999</v>
      </c>
      <c r="J244" s="21">
        <v>1151.2787293086481</v>
      </c>
      <c r="K244" s="21">
        <v>1738.675014540878</v>
      </c>
      <c r="L244" s="21" t="s">
        <v>208</v>
      </c>
      <c r="M244" s="21" t="s">
        <v>120</v>
      </c>
      <c r="N244" s="21" t="s">
        <v>127</v>
      </c>
      <c r="O244" s="21" t="s">
        <v>34</v>
      </c>
      <c r="P244" s="21">
        <v>-139.64334871164851</v>
      </c>
      <c r="Q244" s="21">
        <v>61.061085029121841</v>
      </c>
      <c r="R244" s="21">
        <v>238.47399999999999</v>
      </c>
      <c r="S244" s="21">
        <v>-0.58557053897552147</v>
      </c>
      <c r="T244" s="21">
        <v>0.25604923400086316</v>
      </c>
      <c r="U244" s="21">
        <f>VLOOKUP(L244&amp;M244&amp;"v03",'DEER Thermostat Weights'!$F$23:$K$358,MATCH(O244,'DEER Thermostat Weights'!$F$20:$K$20,0),0)</f>
        <v>8.2033966E-2</v>
      </c>
      <c r="V244" s="21">
        <f t="shared" si="20"/>
        <v>-11.455497720337519</v>
      </c>
      <c r="W244" s="21">
        <f t="shared" si="21"/>
        <v>5.0090829732020898</v>
      </c>
      <c r="X244" s="21">
        <f t="shared" si="22"/>
        <v>19.562968007883999</v>
      </c>
      <c r="Y244" s="21">
        <f t="shared" si="23"/>
        <v>-4.8036673684919602E-2</v>
      </c>
      <c r="Z244" s="21">
        <f t="shared" si="24"/>
        <v>2.1004734156352851E-2</v>
      </c>
    </row>
  </sheetData>
  <mergeCells count="4">
    <mergeCell ref="S3:T3"/>
    <mergeCell ref="AE2:AI2"/>
    <mergeCell ref="AE3:AI3"/>
    <mergeCell ref="V3:Z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360"/>
  <sheetViews>
    <sheetView topLeftCell="A73" workbookViewId="0">
      <selection activeCell="K82" sqref="G82:K82"/>
    </sheetView>
  </sheetViews>
  <sheetFormatPr defaultRowHeight="14.4" x14ac:dyDescent="0.3"/>
  <sheetData>
    <row r="1" spans="1:30" x14ac:dyDescent="0.25">
      <c r="A1" t="s">
        <v>288</v>
      </c>
    </row>
    <row r="2" spans="1:30" x14ac:dyDescent="0.25">
      <c r="A2" t="s">
        <v>289</v>
      </c>
      <c r="D2" t="s">
        <v>290</v>
      </c>
    </row>
    <row r="3" spans="1:30" x14ac:dyDescent="0.25">
      <c r="A3" t="s">
        <v>291</v>
      </c>
      <c r="D3" t="s">
        <v>292</v>
      </c>
    </row>
    <row r="4" spans="1:30" x14ac:dyDescent="0.25">
      <c r="A4" t="s">
        <v>288</v>
      </c>
      <c r="X4" t="s">
        <v>293</v>
      </c>
      <c r="AA4" t="s">
        <v>294</v>
      </c>
    </row>
    <row r="5" spans="1:30" x14ac:dyDescent="0.25">
      <c r="A5" t="s">
        <v>295</v>
      </c>
      <c r="Y5" t="s">
        <v>296</v>
      </c>
      <c r="AB5" t="s">
        <v>296</v>
      </c>
      <c r="AC5" t="s">
        <v>297</v>
      </c>
      <c r="AD5" t="s">
        <v>298</v>
      </c>
    </row>
    <row r="6" spans="1:30" x14ac:dyDescent="0.25">
      <c r="A6" t="s">
        <v>291</v>
      </c>
      <c r="D6" t="s">
        <v>299</v>
      </c>
      <c r="G6" t="s">
        <v>300</v>
      </c>
      <c r="H6" t="s">
        <v>301</v>
      </c>
      <c r="I6" t="s">
        <v>302</v>
      </c>
      <c r="X6">
        <v>1</v>
      </c>
      <c r="Y6" t="s">
        <v>303</v>
      </c>
      <c r="AA6">
        <v>1</v>
      </c>
      <c r="AB6" t="s">
        <v>304</v>
      </c>
      <c r="AC6" t="s">
        <v>305</v>
      </c>
      <c r="AD6" t="s">
        <v>306</v>
      </c>
    </row>
    <row r="7" spans="1:30" x14ac:dyDescent="0.25">
      <c r="A7" t="s">
        <v>291</v>
      </c>
      <c r="D7" t="s">
        <v>307</v>
      </c>
      <c r="G7">
        <v>1</v>
      </c>
      <c r="H7" t="s">
        <v>308</v>
      </c>
      <c r="I7" t="s">
        <v>15</v>
      </c>
      <c r="K7" t="s">
        <v>309</v>
      </c>
      <c r="X7">
        <v>2</v>
      </c>
      <c r="Y7" t="s">
        <v>310</v>
      </c>
      <c r="AA7">
        <v>2</v>
      </c>
      <c r="AB7" t="s">
        <v>311</v>
      </c>
      <c r="AC7" t="s">
        <v>312</v>
      </c>
      <c r="AD7" t="s">
        <v>306</v>
      </c>
    </row>
    <row r="8" spans="1:30" x14ac:dyDescent="0.25">
      <c r="A8" t="s">
        <v>291</v>
      </c>
      <c r="D8" t="s">
        <v>307</v>
      </c>
      <c r="G8">
        <v>2</v>
      </c>
      <c r="H8" t="s">
        <v>308</v>
      </c>
      <c r="I8" t="s">
        <v>17</v>
      </c>
      <c r="K8" t="s">
        <v>313</v>
      </c>
      <c r="X8">
        <v>3</v>
      </c>
      <c r="Y8" t="s">
        <v>314</v>
      </c>
      <c r="AA8">
        <v>3</v>
      </c>
      <c r="AB8" t="s">
        <v>315</v>
      </c>
      <c r="AC8" t="s">
        <v>316</v>
      </c>
      <c r="AD8" t="s">
        <v>306</v>
      </c>
    </row>
    <row r="9" spans="1:30" x14ac:dyDescent="0.25">
      <c r="A9" t="s">
        <v>291</v>
      </c>
      <c r="D9" t="s">
        <v>307</v>
      </c>
      <c r="G9">
        <v>3</v>
      </c>
      <c r="H9" t="s">
        <v>308</v>
      </c>
      <c r="I9" t="s">
        <v>16</v>
      </c>
      <c r="K9" t="s">
        <v>317</v>
      </c>
      <c r="X9">
        <v>4</v>
      </c>
      <c r="Y9" t="s">
        <v>318</v>
      </c>
      <c r="AA9">
        <v>4</v>
      </c>
      <c r="AB9" t="s">
        <v>319</v>
      </c>
      <c r="AC9" t="s">
        <v>320</v>
      </c>
      <c r="AD9" t="s">
        <v>306</v>
      </c>
    </row>
    <row r="10" spans="1:30" x14ac:dyDescent="0.25">
      <c r="A10" t="s">
        <v>291</v>
      </c>
      <c r="X10">
        <v>5</v>
      </c>
      <c r="Y10" t="s">
        <v>321</v>
      </c>
      <c r="AA10">
        <v>5</v>
      </c>
      <c r="AB10" t="s">
        <v>322</v>
      </c>
      <c r="AC10" t="s">
        <v>323</v>
      </c>
      <c r="AD10" t="s">
        <v>306</v>
      </c>
    </row>
    <row r="11" spans="1:30" x14ac:dyDescent="0.25">
      <c r="A11" t="s">
        <v>291</v>
      </c>
      <c r="D11" t="s">
        <v>324</v>
      </c>
      <c r="G11">
        <v>1</v>
      </c>
      <c r="H11" t="s">
        <v>325</v>
      </c>
      <c r="I11" t="s">
        <v>326</v>
      </c>
      <c r="O11" t="s">
        <v>327</v>
      </c>
      <c r="X11">
        <v>6</v>
      </c>
      <c r="Y11" t="s">
        <v>328</v>
      </c>
      <c r="AA11">
        <v>6</v>
      </c>
      <c r="AB11">
        <v>11</v>
      </c>
      <c r="AC11" t="s">
        <v>329</v>
      </c>
      <c r="AD11" t="s">
        <v>306</v>
      </c>
    </row>
    <row r="12" spans="1:30" x14ac:dyDescent="0.25">
      <c r="A12" t="s">
        <v>291</v>
      </c>
      <c r="G12">
        <v>2</v>
      </c>
      <c r="H12" t="s">
        <v>325</v>
      </c>
      <c r="I12" t="s">
        <v>330</v>
      </c>
      <c r="O12" t="s">
        <v>327</v>
      </c>
      <c r="X12">
        <v>7</v>
      </c>
      <c r="Y12" t="s">
        <v>331</v>
      </c>
      <c r="AA12">
        <v>7</v>
      </c>
      <c r="AB12">
        <v>14</v>
      </c>
      <c r="AC12" t="s">
        <v>332</v>
      </c>
      <c r="AD12" t="s">
        <v>306</v>
      </c>
    </row>
    <row r="13" spans="1:30" x14ac:dyDescent="0.25">
      <c r="A13" t="s">
        <v>291</v>
      </c>
      <c r="G13">
        <v>3</v>
      </c>
      <c r="H13" t="s">
        <v>325</v>
      </c>
      <c r="I13" t="s">
        <v>333</v>
      </c>
      <c r="O13" t="s">
        <v>327</v>
      </c>
      <c r="X13">
        <v>8</v>
      </c>
      <c r="Y13" t="s">
        <v>334</v>
      </c>
      <c r="AA13">
        <v>8</v>
      </c>
      <c r="AB13" t="s">
        <v>335</v>
      </c>
      <c r="AC13" t="s">
        <v>336</v>
      </c>
      <c r="AD13" t="s">
        <v>337</v>
      </c>
    </row>
    <row r="14" spans="1:30" x14ac:dyDescent="0.25">
      <c r="A14" t="s">
        <v>291</v>
      </c>
      <c r="G14">
        <v>4</v>
      </c>
      <c r="H14" t="s">
        <v>325</v>
      </c>
      <c r="I14" t="s">
        <v>338</v>
      </c>
      <c r="O14" t="s">
        <v>327</v>
      </c>
      <c r="X14">
        <v>9</v>
      </c>
      <c r="Y14" t="s">
        <v>339</v>
      </c>
      <c r="AA14">
        <v>9</v>
      </c>
      <c r="AB14">
        <v>72</v>
      </c>
      <c r="AC14" t="s">
        <v>340</v>
      </c>
      <c r="AD14" t="s">
        <v>341</v>
      </c>
    </row>
    <row r="15" spans="1:30" x14ac:dyDescent="0.25">
      <c r="A15" t="s">
        <v>291</v>
      </c>
      <c r="G15">
        <v>5</v>
      </c>
      <c r="H15" t="s">
        <v>325</v>
      </c>
      <c r="I15" t="s">
        <v>342</v>
      </c>
      <c r="O15" t="s">
        <v>327</v>
      </c>
      <c r="X15">
        <v>10</v>
      </c>
      <c r="Y15" t="s">
        <v>343</v>
      </c>
      <c r="AA15">
        <v>10</v>
      </c>
      <c r="AB15">
        <v>85</v>
      </c>
      <c r="AC15" t="s">
        <v>344</v>
      </c>
      <c r="AD15" t="s">
        <v>341</v>
      </c>
    </row>
    <row r="16" spans="1:30" x14ac:dyDescent="0.25">
      <c r="A16" t="s">
        <v>291</v>
      </c>
      <c r="X16">
        <v>11</v>
      </c>
      <c r="Y16" t="s">
        <v>345</v>
      </c>
      <c r="AA16">
        <v>11</v>
      </c>
      <c r="AB16" t="s">
        <v>346</v>
      </c>
      <c r="AC16" t="s">
        <v>347</v>
      </c>
      <c r="AD16" t="s">
        <v>341</v>
      </c>
    </row>
    <row r="17" spans="1:30" x14ac:dyDescent="0.25">
      <c r="A17" t="s">
        <v>291</v>
      </c>
      <c r="D17" t="s">
        <v>348</v>
      </c>
      <c r="J17" t="s">
        <v>349</v>
      </c>
      <c r="X17">
        <v>12</v>
      </c>
      <c r="Y17" t="s">
        <v>350</v>
      </c>
      <c r="AA17">
        <v>12</v>
      </c>
      <c r="AB17" t="s">
        <v>351</v>
      </c>
      <c r="AC17" t="s">
        <v>352</v>
      </c>
      <c r="AD17" t="s">
        <v>341</v>
      </c>
    </row>
    <row r="18" spans="1:30" x14ac:dyDescent="0.25">
      <c r="A18" t="s">
        <v>291</v>
      </c>
      <c r="X18">
        <v>13</v>
      </c>
      <c r="Y18" t="s">
        <v>353</v>
      </c>
    </row>
    <row r="19" spans="1:30" x14ac:dyDescent="0.25">
      <c r="A19" t="s">
        <v>354</v>
      </c>
      <c r="G19" t="s">
        <v>355</v>
      </c>
      <c r="X19">
        <v>14</v>
      </c>
      <c r="Y19" t="s">
        <v>356</v>
      </c>
    </row>
    <row r="20" spans="1:30" x14ac:dyDescent="0.25">
      <c r="A20" t="s">
        <v>357</v>
      </c>
      <c r="D20">
        <v>2</v>
      </c>
      <c r="E20">
        <v>3</v>
      </c>
      <c r="G20" t="s">
        <v>26</v>
      </c>
      <c r="H20" t="s">
        <v>28</v>
      </c>
      <c r="I20" t="s">
        <v>30</v>
      </c>
      <c r="J20" t="s">
        <v>32</v>
      </c>
      <c r="K20" t="s">
        <v>34</v>
      </c>
      <c r="M20">
        <v>6</v>
      </c>
      <c r="X20">
        <v>15</v>
      </c>
      <c r="Y20" t="s">
        <v>358</v>
      </c>
    </row>
    <row r="21" spans="1:30" x14ac:dyDescent="0.25">
      <c r="A21" t="s">
        <v>359</v>
      </c>
      <c r="D21" t="s">
        <v>17</v>
      </c>
      <c r="E21" t="s">
        <v>360</v>
      </c>
      <c r="G21" t="s">
        <v>361</v>
      </c>
      <c r="H21" t="s">
        <v>361</v>
      </c>
      <c r="I21" t="s">
        <v>361</v>
      </c>
      <c r="J21" t="s">
        <v>361</v>
      </c>
      <c r="K21" t="s">
        <v>361</v>
      </c>
      <c r="X21">
        <v>16</v>
      </c>
      <c r="Y21" t="s">
        <v>362</v>
      </c>
    </row>
    <row r="22" spans="1:30" x14ac:dyDescent="0.25">
      <c r="A22" t="s">
        <v>363</v>
      </c>
      <c r="E22" t="s">
        <v>364</v>
      </c>
      <c r="G22" t="s">
        <v>365</v>
      </c>
      <c r="H22" t="s">
        <v>366</v>
      </c>
      <c r="I22" t="s">
        <v>367</v>
      </c>
      <c r="J22" t="s">
        <v>368</v>
      </c>
      <c r="K22" t="s">
        <v>369</v>
      </c>
      <c r="M22" t="s">
        <v>370</v>
      </c>
      <c r="O22" t="s">
        <v>371</v>
      </c>
      <c r="P22" t="s">
        <v>390</v>
      </c>
      <c r="X22">
        <v>17</v>
      </c>
      <c r="Y22" t="s">
        <v>372</v>
      </c>
    </row>
    <row r="23" spans="1:30" x14ac:dyDescent="0.25">
      <c r="A23">
        <v>23</v>
      </c>
      <c r="B23" t="str">
        <f>VLOOKUP(A23,$X$28:$Y$31,2,0)</f>
        <v>SFM</v>
      </c>
      <c r="C23" t="str">
        <f>"w"&amp;"0"&amp;E23</f>
        <v>w01</v>
      </c>
      <c r="D23">
        <v>1</v>
      </c>
      <c r="E23">
        <v>1</v>
      </c>
      <c r="F23" t="str">
        <f>B23&amp;C23&amp;"V"&amp;P23</f>
        <v>SFMw01V75</v>
      </c>
      <c r="G23">
        <v>0.43356942900000001</v>
      </c>
      <c r="H23">
        <v>0.29693825299999999</v>
      </c>
      <c r="I23">
        <v>9.9257640999999994E-2</v>
      </c>
      <c r="J23">
        <v>8.9377259000000001E-2</v>
      </c>
      <c r="K23">
        <v>8.0857418E-2</v>
      </c>
      <c r="L23" t="s">
        <v>291</v>
      </c>
      <c r="M23" t="s">
        <v>373</v>
      </c>
      <c r="O23" t="str">
        <f>INDEX($Y$6:$Y$33,$A23,1)</f>
        <v>SFM</v>
      </c>
      <c r="P23" s="3" t="str">
        <f>INDEX($AB$6:$AB$17,$D23,1)</f>
        <v>75</v>
      </c>
      <c r="Q23" t="str">
        <f>"w"&amp;D23</f>
        <v>w1</v>
      </c>
      <c r="X23">
        <v>18</v>
      </c>
      <c r="Y23" t="s">
        <v>374</v>
      </c>
    </row>
    <row r="24" spans="1:30" x14ac:dyDescent="0.25">
      <c r="A24">
        <v>23</v>
      </c>
      <c r="B24" t="str">
        <f t="shared" ref="B24:B87" si="0">VLOOKUP(A24,$X$28:$Y$31,2,0)</f>
        <v>SFM</v>
      </c>
      <c r="C24" t="str">
        <f t="shared" ref="C24:C85" si="1">"w"&amp;"0"&amp;E24</f>
        <v>w01</v>
      </c>
      <c r="D24">
        <v>2</v>
      </c>
      <c r="E24">
        <v>1</v>
      </c>
      <c r="F24" t="str">
        <f t="shared" ref="F24:F87" si="2">B24&amp;C24&amp;"V"&amp;P24</f>
        <v>SFMw01V85</v>
      </c>
      <c r="G24">
        <v>0.50541357200000003</v>
      </c>
      <c r="H24">
        <v>0.13557297400000001</v>
      </c>
      <c r="I24">
        <v>0.21832813700000001</v>
      </c>
      <c r="J24">
        <v>7.1203968000000006E-2</v>
      </c>
      <c r="K24">
        <v>6.9481348999999998E-2</v>
      </c>
      <c r="L24" t="s">
        <v>291</v>
      </c>
      <c r="M24" t="s">
        <v>373</v>
      </c>
      <c r="O24" t="str">
        <f t="shared" ref="O24:O87" si="3">INDEX($Y$6:$Y$33,$A24,1)</f>
        <v>SFM</v>
      </c>
      <c r="P24" s="3" t="str">
        <f t="shared" ref="P24:P87" si="4">INDEX($AB$6:$AB$17,$D24,1)</f>
        <v>85</v>
      </c>
      <c r="Q24" t="str">
        <f t="shared" ref="Q24:Q87" si="5">"w"&amp;D24</f>
        <v>w2</v>
      </c>
      <c r="X24">
        <v>19</v>
      </c>
      <c r="Y24" t="s">
        <v>375</v>
      </c>
    </row>
    <row r="25" spans="1:30" x14ac:dyDescent="0.25">
      <c r="A25">
        <v>23</v>
      </c>
      <c r="B25" t="str">
        <f t="shared" si="0"/>
        <v>SFM</v>
      </c>
      <c r="C25" t="str">
        <f t="shared" si="1"/>
        <v>w01</v>
      </c>
      <c r="D25">
        <v>3</v>
      </c>
      <c r="E25">
        <v>1</v>
      </c>
      <c r="F25" t="str">
        <f t="shared" si="2"/>
        <v>SFMw01V96</v>
      </c>
      <c r="G25">
        <v>0.47292562799999999</v>
      </c>
      <c r="H25">
        <v>0.14521466399999999</v>
      </c>
      <c r="I25">
        <v>0.22056895700000001</v>
      </c>
      <c r="J25">
        <v>8.1026127000000003E-2</v>
      </c>
      <c r="K25">
        <v>8.0264624000000007E-2</v>
      </c>
      <c r="L25" t="s">
        <v>291</v>
      </c>
      <c r="M25" t="s">
        <v>373</v>
      </c>
      <c r="O25" t="str">
        <f t="shared" si="3"/>
        <v>SFM</v>
      </c>
      <c r="P25" s="3" t="str">
        <f t="shared" si="4"/>
        <v>96</v>
      </c>
      <c r="Q25" t="str">
        <f t="shared" si="5"/>
        <v>w3</v>
      </c>
      <c r="X25">
        <v>20</v>
      </c>
      <c r="Y25" t="s">
        <v>376</v>
      </c>
    </row>
    <row r="26" spans="1:30" x14ac:dyDescent="0.25">
      <c r="A26">
        <v>23</v>
      </c>
      <c r="B26" t="str">
        <f t="shared" si="0"/>
        <v>SFM</v>
      </c>
      <c r="C26" t="str">
        <f t="shared" si="1"/>
        <v>w01</v>
      </c>
      <c r="D26">
        <v>4</v>
      </c>
      <c r="E26">
        <v>1</v>
      </c>
      <c r="F26" t="str">
        <f t="shared" si="2"/>
        <v>SFMw01V03</v>
      </c>
      <c r="G26">
        <v>0.45242683900000003</v>
      </c>
      <c r="H26">
        <v>0.15291355300000001</v>
      </c>
      <c r="I26">
        <v>0.23422041299999999</v>
      </c>
      <c r="J26">
        <v>7.7608570000000002E-2</v>
      </c>
      <c r="K26">
        <v>8.2830624000000005E-2</v>
      </c>
      <c r="L26" t="s">
        <v>291</v>
      </c>
      <c r="M26" t="s">
        <v>373</v>
      </c>
      <c r="O26" t="str">
        <f t="shared" si="3"/>
        <v>SFM</v>
      </c>
      <c r="P26" s="3" t="str">
        <f t="shared" si="4"/>
        <v>03</v>
      </c>
      <c r="Q26" t="str">
        <f t="shared" si="5"/>
        <v>w4</v>
      </c>
      <c r="X26">
        <v>21</v>
      </c>
      <c r="Y26" t="s">
        <v>377</v>
      </c>
    </row>
    <row r="27" spans="1:30" x14ac:dyDescent="0.25">
      <c r="A27">
        <v>23</v>
      </c>
      <c r="B27" t="str">
        <f t="shared" si="0"/>
        <v>SFM</v>
      </c>
      <c r="C27" t="str">
        <f t="shared" si="1"/>
        <v>w01</v>
      </c>
      <c r="D27">
        <v>5</v>
      </c>
      <c r="E27">
        <v>1</v>
      </c>
      <c r="F27" t="str">
        <f t="shared" si="2"/>
        <v>SFMw01V07</v>
      </c>
      <c r="G27">
        <v>0.470485665</v>
      </c>
      <c r="H27">
        <v>0.14665879700000001</v>
      </c>
      <c r="I27">
        <v>0.23292669799999999</v>
      </c>
      <c r="J27">
        <v>7.3589619999999994E-2</v>
      </c>
      <c r="K27">
        <v>7.6339219999999999E-2</v>
      </c>
      <c r="L27" t="s">
        <v>291</v>
      </c>
      <c r="M27" t="s">
        <v>373</v>
      </c>
      <c r="O27" t="str">
        <f t="shared" si="3"/>
        <v>SFM</v>
      </c>
      <c r="P27" s="3" t="str">
        <f t="shared" si="4"/>
        <v>07</v>
      </c>
      <c r="Q27" t="str">
        <f t="shared" si="5"/>
        <v>w5</v>
      </c>
      <c r="X27">
        <v>22</v>
      </c>
      <c r="Y27" t="s">
        <v>378</v>
      </c>
    </row>
    <row r="28" spans="1:30" x14ac:dyDescent="0.25">
      <c r="A28">
        <v>23</v>
      </c>
      <c r="B28" t="str">
        <f t="shared" si="0"/>
        <v>SFM</v>
      </c>
      <c r="C28" t="str">
        <f t="shared" si="1"/>
        <v>w01</v>
      </c>
      <c r="D28">
        <v>6</v>
      </c>
      <c r="E28">
        <v>1</v>
      </c>
      <c r="F28" t="str">
        <f t="shared" si="2"/>
        <v>SFMw01V11</v>
      </c>
      <c r="G28">
        <v>0.470485665</v>
      </c>
      <c r="H28">
        <v>0.14665879700000001</v>
      </c>
      <c r="I28">
        <v>0.23292669799999999</v>
      </c>
      <c r="J28">
        <v>7.3589619999999994E-2</v>
      </c>
      <c r="K28">
        <v>7.6339219999999999E-2</v>
      </c>
      <c r="L28" t="s">
        <v>291</v>
      </c>
      <c r="M28" t="s">
        <v>373</v>
      </c>
      <c r="O28" t="str">
        <f t="shared" si="3"/>
        <v>SFM</v>
      </c>
      <c r="P28" s="3">
        <f t="shared" si="4"/>
        <v>11</v>
      </c>
      <c r="Q28" t="str">
        <f t="shared" si="5"/>
        <v>w6</v>
      </c>
      <c r="X28">
        <v>23</v>
      </c>
      <c r="Y28" t="s">
        <v>208</v>
      </c>
    </row>
    <row r="29" spans="1:30" x14ac:dyDescent="0.25">
      <c r="A29">
        <v>23</v>
      </c>
      <c r="B29" t="str">
        <f t="shared" si="0"/>
        <v>SFM</v>
      </c>
      <c r="C29" t="str">
        <f t="shared" si="1"/>
        <v>w01</v>
      </c>
      <c r="D29">
        <v>7</v>
      </c>
      <c r="E29">
        <v>1</v>
      </c>
      <c r="F29" t="str">
        <f t="shared" si="2"/>
        <v>SFMw01V14</v>
      </c>
      <c r="G29">
        <v>0.470485665</v>
      </c>
      <c r="H29">
        <v>0.14665879700000001</v>
      </c>
      <c r="I29">
        <v>0.23292669799999999</v>
      </c>
      <c r="J29">
        <v>7.3589619999999994E-2</v>
      </c>
      <c r="K29">
        <v>7.6339219999999999E-2</v>
      </c>
      <c r="L29" t="s">
        <v>291</v>
      </c>
      <c r="O29" t="str">
        <f t="shared" si="3"/>
        <v>SFM</v>
      </c>
      <c r="P29" s="3">
        <f t="shared" si="4"/>
        <v>14</v>
      </c>
      <c r="Q29" t="str">
        <f t="shared" si="5"/>
        <v>w7</v>
      </c>
      <c r="X29">
        <v>24</v>
      </c>
      <c r="Y29" t="s">
        <v>126</v>
      </c>
    </row>
    <row r="30" spans="1:30" x14ac:dyDescent="0.25">
      <c r="A30">
        <v>23</v>
      </c>
      <c r="B30" t="str">
        <f t="shared" si="0"/>
        <v>SFM</v>
      </c>
      <c r="C30" t="str">
        <f t="shared" si="1"/>
        <v>w02</v>
      </c>
      <c r="D30">
        <v>1</v>
      </c>
      <c r="E30">
        <v>2</v>
      </c>
      <c r="F30" t="str">
        <f t="shared" si="2"/>
        <v>SFMw02V75</v>
      </c>
      <c r="G30">
        <v>0.05</v>
      </c>
      <c r="H30">
        <v>0.273598438</v>
      </c>
      <c r="I30">
        <v>0.25491904900000001</v>
      </c>
      <c r="J30">
        <v>0.12517345599999999</v>
      </c>
      <c r="K30">
        <v>0.29630905699999999</v>
      </c>
      <c r="L30" t="s">
        <v>291</v>
      </c>
      <c r="M30" t="s">
        <v>373</v>
      </c>
      <c r="O30" t="str">
        <f t="shared" si="3"/>
        <v>SFM</v>
      </c>
      <c r="P30" s="3" t="str">
        <f t="shared" si="4"/>
        <v>75</v>
      </c>
      <c r="Q30" t="str">
        <f t="shared" si="5"/>
        <v>w1</v>
      </c>
      <c r="X30">
        <v>25</v>
      </c>
      <c r="Y30" t="s">
        <v>379</v>
      </c>
    </row>
    <row r="31" spans="1:30" x14ac:dyDescent="0.25">
      <c r="A31">
        <v>23</v>
      </c>
      <c r="B31" t="str">
        <f t="shared" si="0"/>
        <v>SFM</v>
      </c>
      <c r="C31" t="str">
        <f t="shared" si="1"/>
        <v>w02</v>
      </c>
      <c r="D31">
        <v>2</v>
      </c>
      <c r="E31">
        <v>2</v>
      </c>
      <c r="F31" t="str">
        <f t="shared" si="2"/>
        <v>SFMw02V85</v>
      </c>
      <c r="G31">
        <v>0.142475729</v>
      </c>
      <c r="H31">
        <v>0.14914132099999999</v>
      </c>
      <c r="I31">
        <v>0.535606358</v>
      </c>
      <c r="J31">
        <v>8.7185943000000002E-2</v>
      </c>
      <c r="K31">
        <v>8.5590650000000004E-2</v>
      </c>
      <c r="L31" t="s">
        <v>291</v>
      </c>
      <c r="M31" t="s">
        <v>373</v>
      </c>
      <c r="O31" t="str">
        <f t="shared" si="3"/>
        <v>SFM</v>
      </c>
      <c r="P31" s="3" t="str">
        <f t="shared" si="4"/>
        <v>85</v>
      </c>
      <c r="Q31" t="str">
        <f t="shared" si="5"/>
        <v>w2</v>
      </c>
      <c r="X31">
        <v>26</v>
      </c>
      <c r="Y31" t="s">
        <v>23</v>
      </c>
    </row>
    <row r="32" spans="1:30" x14ac:dyDescent="0.25">
      <c r="A32">
        <v>23</v>
      </c>
      <c r="B32" t="str">
        <f t="shared" si="0"/>
        <v>SFM</v>
      </c>
      <c r="C32" t="str">
        <f t="shared" si="1"/>
        <v>w02</v>
      </c>
      <c r="D32">
        <v>3</v>
      </c>
      <c r="E32">
        <v>2</v>
      </c>
      <c r="F32" t="str">
        <f t="shared" si="2"/>
        <v>SFMw02V96</v>
      </c>
      <c r="G32">
        <v>5.0000023999999997E-2</v>
      </c>
      <c r="H32">
        <v>0.163845505</v>
      </c>
      <c r="I32">
        <v>0.54953187199999998</v>
      </c>
      <c r="J32">
        <v>9.8120294999999996E-2</v>
      </c>
      <c r="K32">
        <v>0.13850230399999999</v>
      </c>
      <c r="L32" t="s">
        <v>291</v>
      </c>
      <c r="M32" t="s">
        <v>373</v>
      </c>
      <c r="O32" t="str">
        <f t="shared" si="3"/>
        <v>SFM</v>
      </c>
      <c r="P32" s="3" t="str">
        <f t="shared" si="4"/>
        <v>96</v>
      </c>
      <c r="Q32" t="str">
        <f t="shared" si="5"/>
        <v>w3</v>
      </c>
      <c r="X32">
        <v>27</v>
      </c>
      <c r="Y32" t="s">
        <v>380</v>
      </c>
    </row>
    <row r="33" spans="1:25" x14ac:dyDescent="0.25">
      <c r="A33">
        <v>23</v>
      </c>
      <c r="B33" t="str">
        <f t="shared" si="0"/>
        <v>SFM</v>
      </c>
      <c r="C33" t="str">
        <f t="shared" si="1"/>
        <v>w02</v>
      </c>
      <c r="D33">
        <v>4</v>
      </c>
      <c r="E33">
        <v>2</v>
      </c>
      <c r="F33" t="str">
        <f t="shared" si="2"/>
        <v>SFMw02V03</v>
      </c>
      <c r="G33">
        <v>0.32056380499999998</v>
      </c>
      <c r="H33">
        <v>0.28336302299999999</v>
      </c>
      <c r="I33">
        <v>0.29447379499999998</v>
      </c>
      <c r="J33">
        <v>5.0025577000000002E-2</v>
      </c>
      <c r="K33">
        <v>5.1573801000000002E-2</v>
      </c>
      <c r="L33" t="s">
        <v>291</v>
      </c>
      <c r="M33" t="s">
        <v>373</v>
      </c>
      <c r="O33" t="str">
        <f t="shared" si="3"/>
        <v>SFM</v>
      </c>
      <c r="P33" s="3" t="str">
        <f t="shared" si="4"/>
        <v>03</v>
      </c>
      <c r="Q33" t="str">
        <f t="shared" si="5"/>
        <v>w4</v>
      </c>
      <c r="X33">
        <v>28</v>
      </c>
      <c r="Y33" t="s">
        <v>381</v>
      </c>
    </row>
    <row r="34" spans="1:25" x14ac:dyDescent="0.25">
      <c r="A34">
        <v>23</v>
      </c>
      <c r="B34" t="str">
        <f t="shared" si="0"/>
        <v>SFM</v>
      </c>
      <c r="C34" t="str">
        <f t="shared" si="1"/>
        <v>w02</v>
      </c>
      <c r="D34">
        <v>5</v>
      </c>
      <c r="E34">
        <v>2</v>
      </c>
      <c r="F34" t="str">
        <f t="shared" si="2"/>
        <v>SFMw02V07</v>
      </c>
      <c r="G34">
        <v>0.24486290199999999</v>
      </c>
      <c r="H34">
        <v>0.21589740399999999</v>
      </c>
      <c r="I34">
        <v>0.311271036</v>
      </c>
      <c r="J34">
        <v>0.181350715</v>
      </c>
      <c r="K34">
        <v>4.6617945000000001E-2</v>
      </c>
      <c r="L34" t="s">
        <v>291</v>
      </c>
      <c r="M34" t="s">
        <v>373</v>
      </c>
      <c r="O34" t="str">
        <f t="shared" si="3"/>
        <v>SFM</v>
      </c>
      <c r="P34" s="3" t="str">
        <f t="shared" si="4"/>
        <v>07</v>
      </c>
      <c r="Q34" t="str">
        <f t="shared" si="5"/>
        <v>w5</v>
      </c>
    </row>
    <row r="35" spans="1:25" x14ac:dyDescent="0.25">
      <c r="A35">
        <v>23</v>
      </c>
      <c r="B35" t="str">
        <f t="shared" si="0"/>
        <v>SFM</v>
      </c>
      <c r="C35" t="str">
        <f t="shared" si="1"/>
        <v>w02</v>
      </c>
      <c r="D35">
        <v>6</v>
      </c>
      <c r="E35">
        <v>2</v>
      </c>
      <c r="F35" t="str">
        <f t="shared" si="2"/>
        <v>SFMw02V11</v>
      </c>
      <c r="G35">
        <v>0.24486290199999999</v>
      </c>
      <c r="H35">
        <v>0.21589740399999999</v>
      </c>
      <c r="I35">
        <v>0.311271036</v>
      </c>
      <c r="J35">
        <v>0.181350715</v>
      </c>
      <c r="K35">
        <v>4.6617945000000001E-2</v>
      </c>
      <c r="L35" t="s">
        <v>291</v>
      </c>
      <c r="M35" t="s">
        <v>373</v>
      </c>
      <c r="O35" t="str">
        <f t="shared" si="3"/>
        <v>SFM</v>
      </c>
      <c r="P35" s="3">
        <f t="shared" si="4"/>
        <v>11</v>
      </c>
      <c r="Q35" t="str">
        <f t="shared" si="5"/>
        <v>w6</v>
      </c>
    </row>
    <row r="36" spans="1:25" x14ac:dyDescent="0.25">
      <c r="A36">
        <v>23</v>
      </c>
      <c r="B36" t="str">
        <f t="shared" si="0"/>
        <v>SFM</v>
      </c>
      <c r="C36" t="str">
        <f t="shared" si="1"/>
        <v>w02</v>
      </c>
      <c r="D36">
        <v>7</v>
      </c>
      <c r="E36">
        <v>2</v>
      </c>
      <c r="F36" t="str">
        <f t="shared" si="2"/>
        <v>SFMw02V14</v>
      </c>
      <c r="G36">
        <v>0.24486290199999999</v>
      </c>
      <c r="H36">
        <v>0.21589740399999999</v>
      </c>
      <c r="I36">
        <v>0.311271036</v>
      </c>
      <c r="J36">
        <v>0.181350715</v>
      </c>
      <c r="K36">
        <v>4.6617945000000001E-2</v>
      </c>
      <c r="L36" t="s">
        <v>291</v>
      </c>
      <c r="O36" t="str">
        <f t="shared" si="3"/>
        <v>SFM</v>
      </c>
      <c r="P36" s="3">
        <f t="shared" si="4"/>
        <v>14</v>
      </c>
      <c r="Q36" t="str">
        <f t="shared" si="5"/>
        <v>w7</v>
      </c>
    </row>
    <row r="37" spans="1:25" x14ac:dyDescent="0.25">
      <c r="A37">
        <v>23</v>
      </c>
      <c r="B37" t="str">
        <f t="shared" si="0"/>
        <v>SFM</v>
      </c>
      <c r="C37" t="str">
        <f t="shared" si="1"/>
        <v>w03</v>
      </c>
      <c r="D37">
        <v>1</v>
      </c>
      <c r="E37">
        <v>3</v>
      </c>
      <c r="F37" t="str">
        <f t="shared" si="2"/>
        <v>SFMw03V75</v>
      </c>
      <c r="G37">
        <v>9.4883278000000001E-2</v>
      </c>
      <c r="H37">
        <v>0.26973550000000002</v>
      </c>
      <c r="I37">
        <v>0.36437591400000002</v>
      </c>
      <c r="J37">
        <v>0.22100530800000001</v>
      </c>
      <c r="K37">
        <v>0.05</v>
      </c>
      <c r="L37" t="s">
        <v>291</v>
      </c>
      <c r="M37" t="s">
        <v>373</v>
      </c>
      <c r="O37" t="str">
        <f t="shared" si="3"/>
        <v>SFM</v>
      </c>
      <c r="P37" s="3" t="str">
        <f t="shared" si="4"/>
        <v>75</v>
      </c>
      <c r="Q37" t="str">
        <f t="shared" si="5"/>
        <v>w1</v>
      </c>
    </row>
    <row r="38" spans="1:25" x14ac:dyDescent="0.25">
      <c r="A38">
        <v>23</v>
      </c>
      <c r="B38" t="str">
        <f t="shared" si="0"/>
        <v>SFM</v>
      </c>
      <c r="C38" t="str">
        <f t="shared" si="1"/>
        <v>w03</v>
      </c>
      <c r="D38">
        <v>2</v>
      </c>
      <c r="E38">
        <v>3</v>
      </c>
      <c r="F38" t="str">
        <f t="shared" si="2"/>
        <v>SFMw03V85</v>
      </c>
      <c r="G38">
        <v>5.8370816999999998E-2</v>
      </c>
      <c r="H38">
        <v>0.29210895199999998</v>
      </c>
      <c r="I38">
        <v>0.45178132799999998</v>
      </c>
      <c r="J38">
        <v>0.147738903</v>
      </c>
      <c r="K38">
        <v>0.05</v>
      </c>
      <c r="L38" t="s">
        <v>291</v>
      </c>
      <c r="M38" t="s">
        <v>373</v>
      </c>
      <c r="O38" t="str">
        <f t="shared" si="3"/>
        <v>SFM</v>
      </c>
      <c r="P38" s="3" t="str">
        <f t="shared" si="4"/>
        <v>85</v>
      </c>
      <c r="Q38" t="str">
        <f t="shared" si="5"/>
        <v>w2</v>
      </c>
    </row>
    <row r="39" spans="1:25" x14ac:dyDescent="0.25">
      <c r="A39">
        <v>23</v>
      </c>
      <c r="B39" t="str">
        <f t="shared" si="0"/>
        <v>SFM</v>
      </c>
      <c r="C39" t="str">
        <f t="shared" si="1"/>
        <v>w03</v>
      </c>
      <c r="D39">
        <v>3</v>
      </c>
      <c r="E39">
        <v>3</v>
      </c>
      <c r="F39" t="str">
        <f t="shared" si="2"/>
        <v>SFMw03V96</v>
      </c>
      <c r="G39">
        <v>0.17905020299999999</v>
      </c>
      <c r="H39">
        <v>0.28919879399999998</v>
      </c>
      <c r="I39">
        <v>0.319119123</v>
      </c>
      <c r="J39">
        <v>0.115864641</v>
      </c>
      <c r="K39">
        <v>9.6767239000000005E-2</v>
      </c>
      <c r="L39" t="s">
        <v>291</v>
      </c>
      <c r="M39" t="s">
        <v>373</v>
      </c>
      <c r="O39" t="str">
        <f t="shared" si="3"/>
        <v>SFM</v>
      </c>
      <c r="P39" s="3" t="str">
        <f t="shared" si="4"/>
        <v>96</v>
      </c>
      <c r="Q39" t="str">
        <f t="shared" si="5"/>
        <v>w3</v>
      </c>
    </row>
    <row r="40" spans="1:25" x14ac:dyDescent="0.25">
      <c r="A40">
        <v>23</v>
      </c>
      <c r="B40" t="str">
        <f t="shared" si="0"/>
        <v>SFM</v>
      </c>
      <c r="C40" t="str">
        <f t="shared" si="1"/>
        <v>w03</v>
      </c>
      <c r="D40">
        <v>4</v>
      </c>
      <c r="E40">
        <v>3</v>
      </c>
      <c r="F40" t="str">
        <f t="shared" si="2"/>
        <v>SFMw03V03</v>
      </c>
      <c r="G40">
        <v>0.271420049</v>
      </c>
      <c r="H40">
        <v>0.21817472800000001</v>
      </c>
      <c r="I40">
        <v>0.21325217199999999</v>
      </c>
      <c r="J40">
        <v>0.14134385399999999</v>
      </c>
      <c r="K40">
        <v>0.15580919800000001</v>
      </c>
      <c r="L40" t="s">
        <v>291</v>
      </c>
      <c r="M40" t="s">
        <v>373</v>
      </c>
      <c r="O40" t="str">
        <f t="shared" si="3"/>
        <v>SFM</v>
      </c>
      <c r="P40" s="3" t="str">
        <f t="shared" si="4"/>
        <v>03</v>
      </c>
      <c r="Q40" t="str">
        <f t="shared" si="5"/>
        <v>w4</v>
      </c>
    </row>
    <row r="41" spans="1:25" x14ac:dyDescent="0.25">
      <c r="A41">
        <v>23</v>
      </c>
      <c r="B41" t="str">
        <f t="shared" si="0"/>
        <v>SFM</v>
      </c>
      <c r="C41" t="str">
        <f t="shared" si="1"/>
        <v>w03</v>
      </c>
      <c r="D41">
        <v>5</v>
      </c>
      <c r="E41">
        <v>3</v>
      </c>
      <c r="F41" t="str">
        <f t="shared" si="2"/>
        <v>SFMw03V07</v>
      </c>
      <c r="G41">
        <v>0.14314102500000001</v>
      </c>
      <c r="H41">
        <v>6.9068342000000005E-2</v>
      </c>
      <c r="I41">
        <v>0.37160612199999998</v>
      </c>
      <c r="J41">
        <v>8.4437946E-2</v>
      </c>
      <c r="K41">
        <v>0.33174656499999999</v>
      </c>
      <c r="L41" t="s">
        <v>291</v>
      </c>
      <c r="M41" t="s">
        <v>373</v>
      </c>
      <c r="O41" t="str">
        <f t="shared" si="3"/>
        <v>SFM</v>
      </c>
      <c r="P41" s="3" t="str">
        <f t="shared" si="4"/>
        <v>07</v>
      </c>
      <c r="Q41" t="str">
        <f t="shared" si="5"/>
        <v>w5</v>
      </c>
    </row>
    <row r="42" spans="1:25" x14ac:dyDescent="0.25">
      <c r="A42">
        <v>23</v>
      </c>
      <c r="B42" t="str">
        <f t="shared" si="0"/>
        <v>SFM</v>
      </c>
      <c r="C42" t="str">
        <f t="shared" si="1"/>
        <v>w03</v>
      </c>
      <c r="D42">
        <v>6</v>
      </c>
      <c r="E42">
        <v>3</v>
      </c>
      <c r="F42" t="str">
        <f t="shared" si="2"/>
        <v>SFMw03V11</v>
      </c>
      <c r="G42">
        <v>0.14314102500000001</v>
      </c>
      <c r="H42">
        <v>6.9068342000000005E-2</v>
      </c>
      <c r="I42">
        <v>0.37160612199999998</v>
      </c>
      <c r="J42">
        <v>8.4437946E-2</v>
      </c>
      <c r="K42">
        <v>0.33174656499999999</v>
      </c>
      <c r="L42" t="s">
        <v>291</v>
      </c>
      <c r="M42" t="s">
        <v>373</v>
      </c>
      <c r="O42" t="str">
        <f t="shared" si="3"/>
        <v>SFM</v>
      </c>
      <c r="P42" s="3">
        <f t="shared" si="4"/>
        <v>11</v>
      </c>
      <c r="Q42" t="str">
        <f t="shared" si="5"/>
        <v>w6</v>
      </c>
    </row>
    <row r="43" spans="1:25" x14ac:dyDescent="0.25">
      <c r="A43">
        <v>23</v>
      </c>
      <c r="B43" t="str">
        <f t="shared" si="0"/>
        <v>SFM</v>
      </c>
      <c r="C43" t="str">
        <f t="shared" si="1"/>
        <v>w03</v>
      </c>
      <c r="D43">
        <v>7</v>
      </c>
      <c r="E43">
        <v>3</v>
      </c>
      <c r="F43" t="str">
        <f t="shared" si="2"/>
        <v>SFMw03V14</v>
      </c>
      <c r="G43">
        <v>0.14314102500000001</v>
      </c>
      <c r="H43">
        <v>6.9068342000000005E-2</v>
      </c>
      <c r="I43">
        <v>0.37160612199999998</v>
      </c>
      <c r="J43">
        <v>8.4437946E-2</v>
      </c>
      <c r="K43">
        <v>0.33174656499999999</v>
      </c>
      <c r="L43" t="s">
        <v>291</v>
      </c>
      <c r="O43" t="str">
        <f t="shared" si="3"/>
        <v>SFM</v>
      </c>
      <c r="P43" s="3">
        <f t="shared" si="4"/>
        <v>14</v>
      </c>
      <c r="Q43" t="str">
        <f t="shared" si="5"/>
        <v>w7</v>
      </c>
    </row>
    <row r="44" spans="1:25" x14ac:dyDescent="0.25">
      <c r="A44">
        <v>23</v>
      </c>
      <c r="B44" t="str">
        <f t="shared" si="0"/>
        <v>SFM</v>
      </c>
      <c r="C44" t="str">
        <f t="shared" si="1"/>
        <v>w04</v>
      </c>
      <c r="D44">
        <v>1</v>
      </c>
      <c r="E44">
        <v>4</v>
      </c>
      <c r="F44" t="str">
        <f t="shared" si="2"/>
        <v>SFMw04V75</v>
      </c>
      <c r="G44">
        <v>1.9998999999999999E-2</v>
      </c>
      <c r="H44">
        <v>1.9999106999999999E-2</v>
      </c>
      <c r="I44">
        <v>1.9999834000000001E-2</v>
      </c>
      <c r="J44">
        <v>0.58146673299999996</v>
      </c>
      <c r="K44">
        <v>0.35853532599999999</v>
      </c>
      <c r="L44" t="s">
        <v>291</v>
      </c>
      <c r="M44" t="s">
        <v>373</v>
      </c>
      <c r="O44" t="str">
        <f t="shared" si="3"/>
        <v>SFM</v>
      </c>
      <c r="P44" s="3" t="str">
        <f t="shared" si="4"/>
        <v>75</v>
      </c>
      <c r="Q44" t="str">
        <f t="shared" si="5"/>
        <v>w1</v>
      </c>
    </row>
    <row r="45" spans="1:25" x14ac:dyDescent="0.25">
      <c r="A45">
        <v>23</v>
      </c>
      <c r="B45" t="str">
        <f t="shared" si="0"/>
        <v>SFM</v>
      </c>
      <c r="C45" t="str">
        <f t="shared" si="1"/>
        <v>w04</v>
      </c>
      <c r="D45">
        <v>2</v>
      </c>
      <c r="E45">
        <v>4</v>
      </c>
      <c r="F45" t="str">
        <f t="shared" si="2"/>
        <v>SFMw04V85</v>
      </c>
      <c r="G45">
        <v>1.9999277999999999E-2</v>
      </c>
      <c r="H45">
        <v>7.0169367999999996E-2</v>
      </c>
      <c r="I45">
        <v>1.9999023000000001E-2</v>
      </c>
      <c r="J45">
        <v>0.75</v>
      </c>
      <c r="K45">
        <v>0.139832331</v>
      </c>
      <c r="L45" t="s">
        <v>291</v>
      </c>
      <c r="M45" t="s">
        <v>373</v>
      </c>
      <c r="O45" t="str">
        <f t="shared" si="3"/>
        <v>SFM</v>
      </c>
      <c r="P45" s="3" t="str">
        <f t="shared" si="4"/>
        <v>85</v>
      </c>
      <c r="Q45" t="str">
        <f t="shared" si="5"/>
        <v>w2</v>
      </c>
    </row>
    <row r="46" spans="1:25" x14ac:dyDescent="0.25">
      <c r="A46">
        <v>23</v>
      </c>
      <c r="B46" t="str">
        <f t="shared" si="0"/>
        <v>SFM</v>
      </c>
      <c r="C46" t="str">
        <f t="shared" si="1"/>
        <v>w04</v>
      </c>
      <c r="D46">
        <v>3</v>
      </c>
      <c r="E46">
        <v>4</v>
      </c>
      <c r="F46" t="str">
        <f t="shared" si="2"/>
        <v>SFMw04V96</v>
      </c>
      <c r="G46">
        <v>1.9999006999999999E-2</v>
      </c>
      <c r="H46">
        <v>1.9999030000000001E-2</v>
      </c>
      <c r="I46">
        <v>0.396090581</v>
      </c>
      <c r="J46">
        <v>0.54391224299999996</v>
      </c>
      <c r="K46">
        <v>1.9999138999999999E-2</v>
      </c>
      <c r="L46" t="s">
        <v>291</v>
      </c>
      <c r="M46" t="s">
        <v>373</v>
      </c>
      <c r="O46" t="str">
        <f t="shared" si="3"/>
        <v>SFM</v>
      </c>
      <c r="P46" s="3" t="str">
        <f t="shared" si="4"/>
        <v>96</v>
      </c>
      <c r="Q46" t="str">
        <f t="shared" si="5"/>
        <v>w3</v>
      </c>
    </row>
    <row r="47" spans="1:25" x14ac:dyDescent="0.25">
      <c r="A47">
        <v>23</v>
      </c>
      <c r="B47" t="str">
        <f t="shared" si="0"/>
        <v>SFM</v>
      </c>
      <c r="C47" t="str">
        <f t="shared" si="1"/>
        <v>w04</v>
      </c>
      <c r="D47">
        <v>4</v>
      </c>
      <c r="E47">
        <v>4</v>
      </c>
      <c r="F47" t="str">
        <f t="shared" si="2"/>
        <v>SFMw04V03</v>
      </c>
      <c r="G47">
        <v>0.02</v>
      </c>
      <c r="H47">
        <v>0.33967080500000002</v>
      </c>
      <c r="I47">
        <v>0.34501301899999998</v>
      </c>
      <c r="J47">
        <v>0.13681849900000001</v>
      </c>
      <c r="K47">
        <v>0.158497677</v>
      </c>
      <c r="L47" t="s">
        <v>291</v>
      </c>
      <c r="M47" t="s">
        <v>373</v>
      </c>
      <c r="O47" t="str">
        <f t="shared" si="3"/>
        <v>SFM</v>
      </c>
      <c r="P47" s="3" t="str">
        <f t="shared" si="4"/>
        <v>03</v>
      </c>
      <c r="Q47" t="str">
        <f t="shared" si="5"/>
        <v>w4</v>
      </c>
    </row>
    <row r="48" spans="1:25" x14ac:dyDescent="0.25">
      <c r="A48">
        <v>23</v>
      </c>
      <c r="B48" t="str">
        <f t="shared" si="0"/>
        <v>SFM</v>
      </c>
      <c r="C48" t="str">
        <f t="shared" si="1"/>
        <v>w04</v>
      </c>
      <c r="D48">
        <v>5</v>
      </c>
      <c r="E48">
        <v>4</v>
      </c>
      <c r="F48" t="str">
        <f t="shared" si="2"/>
        <v>SFMw04V07</v>
      </c>
      <c r="G48">
        <v>0.27743973399999999</v>
      </c>
      <c r="H48">
        <v>0.38273394999999999</v>
      </c>
      <c r="I48">
        <v>9.1284265000000003E-2</v>
      </c>
      <c r="J48">
        <v>8.3720231000000006E-2</v>
      </c>
      <c r="K48">
        <v>0.16482182000000001</v>
      </c>
      <c r="L48" t="s">
        <v>291</v>
      </c>
      <c r="M48" t="s">
        <v>373</v>
      </c>
      <c r="O48" t="str">
        <f t="shared" si="3"/>
        <v>SFM</v>
      </c>
      <c r="P48" s="3" t="str">
        <f t="shared" si="4"/>
        <v>07</v>
      </c>
      <c r="Q48" t="str">
        <f t="shared" si="5"/>
        <v>w5</v>
      </c>
    </row>
    <row r="49" spans="1:17" x14ac:dyDescent="0.25">
      <c r="A49">
        <v>23</v>
      </c>
      <c r="B49" t="str">
        <f t="shared" si="0"/>
        <v>SFM</v>
      </c>
      <c r="C49" t="str">
        <f t="shared" si="1"/>
        <v>w04</v>
      </c>
      <c r="D49">
        <v>6</v>
      </c>
      <c r="E49">
        <v>4</v>
      </c>
      <c r="F49" t="str">
        <f t="shared" si="2"/>
        <v>SFMw04V11</v>
      </c>
      <c r="G49">
        <v>0.27743973399999999</v>
      </c>
      <c r="H49">
        <v>0.38273394999999999</v>
      </c>
      <c r="I49">
        <v>9.1284265000000003E-2</v>
      </c>
      <c r="J49">
        <v>8.3720231000000006E-2</v>
      </c>
      <c r="K49">
        <v>0.16482182000000001</v>
      </c>
      <c r="L49" t="s">
        <v>291</v>
      </c>
      <c r="M49" t="s">
        <v>373</v>
      </c>
      <c r="O49" t="str">
        <f t="shared" si="3"/>
        <v>SFM</v>
      </c>
      <c r="P49" s="3">
        <f t="shared" si="4"/>
        <v>11</v>
      </c>
      <c r="Q49" t="str">
        <f t="shared" si="5"/>
        <v>w6</v>
      </c>
    </row>
    <row r="50" spans="1:17" x14ac:dyDescent="0.25">
      <c r="A50">
        <v>23</v>
      </c>
      <c r="B50" t="str">
        <f t="shared" si="0"/>
        <v>SFM</v>
      </c>
      <c r="C50" t="str">
        <f t="shared" si="1"/>
        <v>w04</v>
      </c>
      <c r="D50">
        <v>7</v>
      </c>
      <c r="E50">
        <v>4</v>
      </c>
      <c r="F50" t="str">
        <f t="shared" si="2"/>
        <v>SFMw04V14</v>
      </c>
      <c r="G50">
        <v>0.27743973399999999</v>
      </c>
      <c r="H50">
        <v>0.38273394999999999</v>
      </c>
      <c r="I50">
        <v>9.1284265000000003E-2</v>
      </c>
      <c r="J50">
        <v>8.3720231000000006E-2</v>
      </c>
      <c r="K50">
        <v>0.16482182000000001</v>
      </c>
      <c r="L50" t="s">
        <v>291</v>
      </c>
      <c r="O50" t="str">
        <f t="shared" si="3"/>
        <v>SFM</v>
      </c>
      <c r="P50" s="3">
        <f t="shared" si="4"/>
        <v>14</v>
      </c>
      <c r="Q50" t="str">
        <f t="shared" si="5"/>
        <v>w7</v>
      </c>
    </row>
    <row r="51" spans="1:17" x14ac:dyDescent="0.25">
      <c r="A51">
        <v>23</v>
      </c>
      <c r="B51" t="str">
        <f t="shared" si="0"/>
        <v>SFM</v>
      </c>
      <c r="C51" t="str">
        <f t="shared" si="1"/>
        <v>w05</v>
      </c>
      <c r="D51">
        <v>1</v>
      </c>
      <c r="E51">
        <v>5</v>
      </c>
      <c r="F51" t="str">
        <f t="shared" si="2"/>
        <v>SFMw05V75</v>
      </c>
      <c r="G51">
        <v>5.2377117000000001E-2</v>
      </c>
      <c r="H51">
        <v>0.30929201000000001</v>
      </c>
      <c r="I51">
        <v>0.02</v>
      </c>
      <c r="J51">
        <v>0.20638305100000001</v>
      </c>
      <c r="K51">
        <v>0.41194782099999999</v>
      </c>
      <c r="L51" t="s">
        <v>291</v>
      </c>
      <c r="M51" t="s">
        <v>373</v>
      </c>
      <c r="O51" t="str">
        <f t="shared" si="3"/>
        <v>SFM</v>
      </c>
      <c r="P51" s="3" t="str">
        <f t="shared" si="4"/>
        <v>75</v>
      </c>
      <c r="Q51" t="str">
        <f t="shared" si="5"/>
        <v>w1</v>
      </c>
    </row>
    <row r="52" spans="1:17" x14ac:dyDescent="0.25">
      <c r="A52">
        <v>23</v>
      </c>
      <c r="B52" t="str">
        <f t="shared" si="0"/>
        <v>SFM</v>
      </c>
      <c r="C52" t="str">
        <f t="shared" si="1"/>
        <v>w05</v>
      </c>
      <c r="D52">
        <v>2</v>
      </c>
      <c r="E52">
        <v>5</v>
      </c>
      <c r="F52" t="str">
        <f t="shared" si="2"/>
        <v>SFMw05V85</v>
      </c>
      <c r="G52">
        <v>0.300368684</v>
      </c>
      <c r="H52">
        <v>0.40174581100000001</v>
      </c>
      <c r="I52">
        <v>0.02</v>
      </c>
      <c r="J52">
        <v>2.3565642000000001E-2</v>
      </c>
      <c r="K52">
        <v>0.25431986299999998</v>
      </c>
      <c r="L52" t="s">
        <v>291</v>
      </c>
      <c r="M52" t="s">
        <v>373</v>
      </c>
      <c r="O52" t="str">
        <f t="shared" si="3"/>
        <v>SFM</v>
      </c>
      <c r="P52" s="3" t="str">
        <f t="shared" si="4"/>
        <v>85</v>
      </c>
      <c r="Q52" t="str">
        <f t="shared" si="5"/>
        <v>w2</v>
      </c>
    </row>
    <row r="53" spans="1:17" x14ac:dyDescent="0.25">
      <c r="A53">
        <v>23</v>
      </c>
      <c r="B53" t="str">
        <f t="shared" si="0"/>
        <v>SFM</v>
      </c>
      <c r="C53" t="str">
        <f t="shared" si="1"/>
        <v>w05</v>
      </c>
      <c r="D53">
        <v>3</v>
      </c>
      <c r="E53">
        <v>5</v>
      </c>
      <c r="F53" t="str">
        <f t="shared" si="2"/>
        <v>SFMw05V96</v>
      </c>
      <c r="G53">
        <v>0.02</v>
      </c>
      <c r="H53">
        <v>0.131436621</v>
      </c>
      <c r="I53">
        <v>0.17014813500000001</v>
      </c>
      <c r="J53">
        <v>0.60238178099999995</v>
      </c>
      <c r="K53">
        <v>7.6033463999999995E-2</v>
      </c>
      <c r="L53" t="s">
        <v>291</v>
      </c>
      <c r="M53" t="s">
        <v>373</v>
      </c>
      <c r="O53" t="str">
        <f t="shared" si="3"/>
        <v>SFM</v>
      </c>
      <c r="P53" s="3" t="str">
        <f t="shared" si="4"/>
        <v>96</v>
      </c>
      <c r="Q53" t="str">
        <f t="shared" si="5"/>
        <v>w3</v>
      </c>
    </row>
    <row r="54" spans="1:17" x14ac:dyDescent="0.25">
      <c r="A54">
        <v>23</v>
      </c>
      <c r="B54" t="str">
        <f t="shared" si="0"/>
        <v>SFM</v>
      </c>
      <c r="C54" t="str">
        <f t="shared" si="1"/>
        <v>w05</v>
      </c>
      <c r="D54">
        <v>4</v>
      </c>
      <c r="E54">
        <v>5</v>
      </c>
      <c r="F54" t="str">
        <f t="shared" si="2"/>
        <v>SFMw05V03</v>
      </c>
      <c r="G54">
        <v>0.279366593</v>
      </c>
      <c r="H54">
        <v>2.0266938000000002E-2</v>
      </c>
      <c r="I54">
        <v>0.02</v>
      </c>
      <c r="J54">
        <v>0.296690907</v>
      </c>
      <c r="K54">
        <v>0.383675561</v>
      </c>
      <c r="L54" t="s">
        <v>291</v>
      </c>
      <c r="M54" t="s">
        <v>373</v>
      </c>
      <c r="O54" t="str">
        <f t="shared" si="3"/>
        <v>SFM</v>
      </c>
      <c r="P54" s="3" t="str">
        <f t="shared" si="4"/>
        <v>03</v>
      </c>
      <c r="Q54" t="str">
        <f t="shared" si="5"/>
        <v>w4</v>
      </c>
    </row>
    <row r="55" spans="1:17" x14ac:dyDescent="0.25">
      <c r="A55">
        <v>23</v>
      </c>
      <c r="B55" t="str">
        <f t="shared" si="0"/>
        <v>SFM</v>
      </c>
      <c r="C55" t="str">
        <f t="shared" si="1"/>
        <v>w05</v>
      </c>
      <c r="D55">
        <v>5</v>
      </c>
      <c r="E55">
        <v>5</v>
      </c>
      <c r="F55" t="str">
        <f t="shared" si="2"/>
        <v>SFMw05V07</v>
      </c>
      <c r="G55">
        <v>0.25875132099999998</v>
      </c>
      <c r="H55">
        <v>0.20222089300000001</v>
      </c>
      <c r="I55">
        <v>0.19397361199999999</v>
      </c>
      <c r="J55">
        <v>0.14742128199999999</v>
      </c>
      <c r="K55">
        <v>0.197632891</v>
      </c>
      <c r="L55" t="s">
        <v>291</v>
      </c>
      <c r="M55" t="s">
        <v>373</v>
      </c>
      <c r="O55" t="str">
        <f t="shared" si="3"/>
        <v>SFM</v>
      </c>
      <c r="P55" s="3" t="str">
        <f t="shared" si="4"/>
        <v>07</v>
      </c>
      <c r="Q55" t="str">
        <f t="shared" si="5"/>
        <v>w5</v>
      </c>
    </row>
    <row r="56" spans="1:17" x14ac:dyDescent="0.25">
      <c r="A56">
        <v>23</v>
      </c>
      <c r="B56" t="str">
        <f t="shared" si="0"/>
        <v>SFM</v>
      </c>
      <c r="C56" t="str">
        <f t="shared" si="1"/>
        <v>w05</v>
      </c>
      <c r="D56">
        <v>6</v>
      </c>
      <c r="E56">
        <v>5</v>
      </c>
      <c r="F56" t="str">
        <f t="shared" si="2"/>
        <v>SFMw05V11</v>
      </c>
      <c r="G56">
        <v>0.25875132099999998</v>
      </c>
      <c r="H56">
        <v>0.20222089300000001</v>
      </c>
      <c r="I56">
        <v>0.19397361199999999</v>
      </c>
      <c r="J56">
        <v>0.14742128199999999</v>
      </c>
      <c r="K56">
        <v>0.197632891</v>
      </c>
      <c r="L56" t="s">
        <v>291</v>
      </c>
      <c r="M56" t="s">
        <v>373</v>
      </c>
      <c r="O56" t="str">
        <f t="shared" si="3"/>
        <v>SFM</v>
      </c>
      <c r="P56" s="3">
        <f t="shared" si="4"/>
        <v>11</v>
      </c>
      <c r="Q56" t="str">
        <f t="shared" si="5"/>
        <v>w6</v>
      </c>
    </row>
    <row r="57" spans="1:17" x14ac:dyDescent="0.25">
      <c r="A57">
        <v>23</v>
      </c>
      <c r="B57" t="str">
        <f t="shared" si="0"/>
        <v>SFM</v>
      </c>
      <c r="C57" t="str">
        <f t="shared" si="1"/>
        <v>w05</v>
      </c>
      <c r="D57">
        <v>7</v>
      </c>
      <c r="E57">
        <v>5</v>
      </c>
      <c r="F57" t="str">
        <f t="shared" si="2"/>
        <v>SFMw05V14</v>
      </c>
      <c r="G57">
        <v>0.25875132099999998</v>
      </c>
      <c r="H57">
        <v>0.20222089300000001</v>
      </c>
      <c r="I57">
        <v>0.19397361199999999</v>
      </c>
      <c r="J57">
        <v>0.14742128199999999</v>
      </c>
      <c r="K57">
        <v>0.197632891</v>
      </c>
      <c r="L57" t="s">
        <v>291</v>
      </c>
      <c r="O57" t="str">
        <f t="shared" si="3"/>
        <v>SFM</v>
      </c>
      <c r="P57" s="3">
        <f t="shared" si="4"/>
        <v>14</v>
      </c>
      <c r="Q57" t="str">
        <f t="shared" si="5"/>
        <v>w7</v>
      </c>
    </row>
    <row r="58" spans="1:17" x14ac:dyDescent="0.25">
      <c r="A58">
        <v>23</v>
      </c>
      <c r="B58" t="str">
        <f t="shared" si="0"/>
        <v>SFM</v>
      </c>
      <c r="C58" t="str">
        <f t="shared" si="1"/>
        <v>w06</v>
      </c>
      <c r="D58">
        <v>1</v>
      </c>
      <c r="E58">
        <v>6</v>
      </c>
      <c r="F58" t="str">
        <f t="shared" si="2"/>
        <v>SFMw06V75</v>
      </c>
      <c r="G58">
        <v>0.02</v>
      </c>
      <c r="H58">
        <v>9.5372288E-2</v>
      </c>
      <c r="I58">
        <v>3.2028398E-2</v>
      </c>
      <c r="J58">
        <v>0.39391639299999998</v>
      </c>
      <c r="K58">
        <v>0.45868292100000002</v>
      </c>
      <c r="L58" t="s">
        <v>291</v>
      </c>
      <c r="M58" t="s">
        <v>373</v>
      </c>
      <c r="O58" t="str">
        <f t="shared" si="3"/>
        <v>SFM</v>
      </c>
      <c r="P58" s="3" t="str">
        <f t="shared" si="4"/>
        <v>75</v>
      </c>
      <c r="Q58" t="str">
        <f t="shared" si="5"/>
        <v>w1</v>
      </c>
    </row>
    <row r="59" spans="1:17" x14ac:dyDescent="0.25">
      <c r="A59">
        <v>23</v>
      </c>
      <c r="B59" t="str">
        <f t="shared" si="0"/>
        <v>SFM</v>
      </c>
      <c r="C59" t="str">
        <f t="shared" si="1"/>
        <v>w06</v>
      </c>
      <c r="D59">
        <v>2</v>
      </c>
      <c r="E59">
        <v>6</v>
      </c>
      <c r="F59" t="str">
        <f t="shared" si="2"/>
        <v>SFMw06V85</v>
      </c>
      <c r="G59">
        <v>0.02</v>
      </c>
      <c r="H59">
        <v>0.15929257099999999</v>
      </c>
      <c r="I59">
        <v>0.209061255</v>
      </c>
      <c r="J59">
        <v>0.17215187800000001</v>
      </c>
      <c r="K59">
        <v>0.43949429600000001</v>
      </c>
      <c r="L59" t="s">
        <v>291</v>
      </c>
      <c r="M59" t="s">
        <v>373</v>
      </c>
      <c r="O59" t="str">
        <f t="shared" si="3"/>
        <v>SFM</v>
      </c>
      <c r="P59" s="3" t="str">
        <f t="shared" si="4"/>
        <v>85</v>
      </c>
      <c r="Q59" t="str">
        <f t="shared" si="5"/>
        <v>w2</v>
      </c>
    </row>
    <row r="60" spans="1:17" x14ac:dyDescent="0.25">
      <c r="A60">
        <v>23</v>
      </c>
      <c r="B60" t="str">
        <f t="shared" si="0"/>
        <v>SFM</v>
      </c>
      <c r="C60" t="str">
        <f t="shared" si="1"/>
        <v>w06</v>
      </c>
      <c r="D60">
        <v>3</v>
      </c>
      <c r="E60">
        <v>6</v>
      </c>
      <c r="F60" t="str">
        <f t="shared" si="2"/>
        <v>SFMw06V96</v>
      </c>
      <c r="G60">
        <v>8.7791411999999999E-2</v>
      </c>
      <c r="H60">
        <v>1.9999243999999999E-2</v>
      </c>
      <c r="I60">
        <v>1.9999152999999999E-2</v>
      </c>
      <c r="J60">
        <v>0.19975883</v>
      </c>
      <c r="K60">
        <v>0.672451362</v>
      </c>
      <c r="L60" t="s">
        <v>291</v>
      </c>
      <c r="M60" t="s">
        <v>373</v>
      </c>
      <c r="O60" t="str">
        <f t="shared" si="3"/>
        <v>SFM</v>
      </c>
      <c r="P60" s="3" t="str">
        <f t="shared" si="4"/>
        <v>96</v>
      </c>
      <c r="Q60" t="str">
        <f t="shared" si="5"/>
        <v>w3</v>
      </c>
    </row>
    <row r="61" spans="1:17" x14ac:dyDescent="0.25">
      <c r="A61">
        <v>23</v>
      </c>
      <c r="B61" t="str">
        <f t="shared" si="0"/>
        <v>SFM</v>
      </c>
      <c r="C61" t="str">
        <f t="shared" si="1"/>
        <v>w06</v>
      </c>
      <c r="D61">
        <v>4</v>
      </c>
      <c r="E61">
        <v>6</v>
      </c>
      <c r="F61" t="str">
        <f t="shared" si="2"/>
        <v>SFMw06V03</v>
      </c>
      <c r="G61">
        <v>2.0001574000000001E-2</v>
      </c>
      <c r="H61">
        <v>0.16258015000000001</v>
      </c>
      <c r="I61">
        <v>0.350893016</v>
      </c>
      <c r="J61">
        <v>0.19136175999999999</v>
      </c>
      <c r="K61">
        <v>0.27516350000000001</v>
      </c>
      <c r="L61" t="s">
        <v>291</v>
      </c>
      <c r="M61" t="s">
        <v>373</v>
      </c>
      <c r="O61" t="str">
        <f t="shared" si="3"/>
        <v>SFM</v>
      </c>
      <c r="P61" s="3" t="str">
        <f t="shared" si="4"/>
        <v>03</v>
      </c>
      <c r="Q61" t="str">
        <f t="shared" si="5"/>
        <v>w4</v>
      </c>
    </row>
    <row r="62" spans="1:17" x14ac:dyDescent="0.25">
      <c r="A62">
        <v>23</v>
      </c>
      <c r="B62" t="str">
        <f t="shared" si="0"/>
        <v>SFM</v>
      </c>
      <c r="C62" t="str">
        <f t="shared" si="1"/>
        <v>w06</v>
      </c>
      <c r="D62">
        <v>5</v>
      </c>
      <c r="E62">
        <v>6</v>
      </c>
      <c r="F62" t="str">
        <f t="shared" si="2"/>
        <v>SFMw06V07</v>
      </c>
      <c r="G62">
        <v>1.9999547999999999E-2</v>
      </c>
      <c r="H62">
        <v>0.396159435</v>
      </c>
      <c r="I62">
        <v>0.20960078100000001</v>
      </c>
      <c r="J62">
        <v>0.224609542</v>
      </c>
      <c r="K62">
        <v>0.14963069400000001</v>
      </c>
      <c r="L62" t="s">
        <v>291</v>
      </c>
      <c r="M62" t="s">
        <v>373</v>
      </c>
      <c r="O62" t="str">
        <f t="shared" si="3"/>
        <v>SFM</v>
      </c>
      <c r="P62" s="3" t="str">
        <f t="shared" si="4"/>
        <v>07</v>
      </c>
      <c r="Q62" t="str">
        <f t="shared" si="5"/>
        <v>w5</v>
      </c>
    </row>
    <row r="63" spans="1:17" x14ac:dyDescent="0.25">
      <c r="A63">
        <v>23</v>
      </c>
      <c r="B63" t="str">
        <f t="shared" si="0"/>
        <v>SFM</v>
      </c>
      <c r="C63" t="str">
        <f t="shared" si="1"/>
        <v>w06</v>
      </c>
      <c r="D63">
        <v>6</v>
      </c>
      <c r="E63">
        <v>6</v>
      </c>
      <c r="F63" t="str">
        <f t="shared" si="2"/>
        <v>SFMw06V11</v>
      </c>
      <c r="G63">
        <v>1.9999547999999999E-2</v>
      </c>
      <c r="H63">
        <v>0.396159435</v>
      </c>
      <c r="I63">
        <v>0.20960078100000001</v>
      </c>
      <c r="J63">
        <v>0.224609542</v>
      </c>
      <c r="K63">
        <v>0.14963069400000001</v>
      </c>
      <c r="L63" t="s">
        <v>291</v>
      </c>
      <c r="M63" t="s">
        <v>373</v>
      </c>
      <c r="O63" t="str">
        <f t="shared" si="3"/>
        <v>SFM</v>
      </c>
      <c r="P63" s="3">
        <f t="shared" si="4"/>
        <v>11</v>
      </c>
      <c r="Q63" t="str">
        <f t="shared" si="5"/>
        <v>w6</v>
      </c>
    </row>
    <row r="64" spans="1:17" x14ac:dyDescent="0.25">
      <c r="A64">
        <v>23</v>
      </c>
      <c r="B64" t="str">
        <f t="shared" si="0"/>
        <v>SFM</v>
      </c>
      <c r="C64" t="str">
        <f t="shared" si="1"/>
        <v>w06</v>
      </c>
      <c r="D64">
        <v>7</v>
      </c>
      <c r="E64">
        <v>6</v>
      </c>
      <c r="F64" t="str">
        <f t="shared" si="2"/>
        <v>SFMw06V14</v>
      </c>
      <c r="G64">
        <v>1.9999547999999999E-2</v>
      </c>
      <c r="H64">
        <v>0.396159435</v>
      </c>
      <c r="I64">
        <v>0.20960078100000001</v>
      </c>
      <c r="J64">
        <v>0.224609542</v>
      </c>
      <c r="K64">
        <v>0.14963069400000001</v>
      </c>
      <c r="L64" t="s">
        <v>291</v>
      </c>
      <c r="O64" t="str">
        <f t="shared" si="3"/>
        <v>SFM</v>
      </c>
      <c r="P64" s="3">
        <f t="shared" si="4"/>
        <v>14</v>
      </c>
      <c r="Q64" t="str">
        <f t="shared" si="5"/>
        <v>w7</v>
      </c>
    </row>
    <row r="65" spans="1:17" x14ac:dyDescent="0.25">
      <c r="A65">
        <v>23</v>
      </c>
      <c r="B65" t="str">
        <f t="shared" si="0"/>
        <v>SFM</v>
      </c>
      <c r="C65" t="str">
        <f t="shared" si="1"/>
        <v>w07</v>
      </c>
      <c r="D65">
        <v>1</v>
      </c>
      <c r="E65">
        <v>7</v>
      </c>
      <c r="F65" t="str">
        <f t="shared" si="2"/>
        <v>SFMw07V75</v>
      </c>
      <c r="G65">
        <v>2.0000810000000001E-2</v>
      </c>
      <c r="H65">
        <v>0.54090683100000003</v>
      </c>
      <c r="I65">
        <v>0.36851043700000002</v>
      </c>
      <c r="J65">
        <v>3.3049770999999999E-2</v>
      </c>
      <c r="K65">
        <v>3.753215E-2</v>
      </c>
      <c r="L65" t="s">
        <v>291</v>
      </c>
      <c r="M65" t="s">
        <v>373</v>
      </c>
      <c r="O65" t="str">
        <f t="shared" si="3"/>
        <v>SFM</v>
      </c>
      <c r="P65" s="3" t="str">
        <f t="shared" si="4"/>
        <v>75</v>
      </c>
      <c r="Q65" t="str">
        <f t="shared" si="5"/>
        <v>w1</v>
      </c>
    </row>
    <row r="66" spans="1:17" x14ac:dyDescent="0.25">
      <c r="A66">
        <v>23</v>
      </c>
      <c r="B66" t="str">
        <f t="shared" si="0"/>
        <v>SFM</v>
      </c>
      <c r="C66" t="str">
        <f t="shared" si="1"/>
        <v>w07</v>
      </c>
      <c r="D66">
        <v>2</v>
      </c>
      <c r="E66">
        <v>7</v>
      </c>
      <c r="F66" t="str">
        <f t="shared" si="2"/>
        <v>SFMw07V85</v>
      </c>
      <c r="G66">
        <v>2.0000939999999998E-2</v>
      </c>
      <c r="H66">
        <v>0.47460920099999998</v>
      </c>
      <c r="I66">
        <v>0.21160723000000001</v>
      </c>
      <c r="J66">
        <v>3.1129088999999999E-2</v>
      </c>
      <c r="K66">
        <v>0.26265354000000002</v>
      </c>
      <c r="L66" t="s">
        <v>291</v>
      </c>
      <c r="M66" t="s">
        <v>373</v>
      </c>
      <c r="O66" t="str">
        <f t="shared" si="3"/>
        <v>SFM</v>
      </c>
      <c r="P66" s="3" t="str">
        <f t="shared" si="4"/>
        <v>85</v>
      </c>
      <c r="Q66" t="str">
        <f t="shared" si="5"/>
        <v>w2</v>
      </c>
    </row>
    <row r="67" spans="1:17" x14ac:dyDescent="0.25">
      <c r="A67">
        <v>23</v>
      </c>
      <c r="B67" t="str">
        <f t="shared" si="0"/>
        <v>SFM</v>
      </c>
      <c r="C67" t="str">
        <f t="shared" si="1"/>
        <v>w07</v>
      </c>
      <c r="D67">
        <v>3</v>
      </c>
      <c r="E67">
        <v>7</v>
      </c>
      <c r="F67" t="str">
        <f t="shared" si="2"/>
        <v>SFMw07V96</v>
      </c>
      <c r="G67">
        <v>1.9999249E-2</v>
      </c>
      <c r="H67">
        <v>0.64179385499999997</v>
      </c>
      <c r="I67">
        <v>0.29820786599999999</v>
      </c>
      <c r="J67">
        <v>1.9999367000000001E-2</v>
      </c>
      <c r="K67">
        <v>1.9999663000000001E-2</v>
      </c>
      <c r="L67" t="s">
        <v>291</v>
      </c>
      <c r="M67" t="s">
        <v>373</v>
      </c>
      <c r="O67" t="str">
        <f t="shared" si="3"/>
        <v>SFM</v>
      </c>
      <c r="P67" s="3" t="str">
        <f t="shared" si="4"/>
        <v>96</v>
      </c>
      <c r="Q67" t="str">
        <f t="shared" si="5"/>
        <v>w3</v>
      </c>
    </row>
    <row r="68" spans="1:17" x14ac:dyDescent="0.25">
      <c r="A68">
        <v>23</v>
      </c>
      <c r="B68" t="str">
        <f t="shared" si="0"/>
        <v>SFM</v>
      </c>
      <c r="C68" t="str">
        <f t="shared" si="1"/>
        <v>w07</v>
      </c>
      <c r="D68">
        <v>4</v>
      </c>
      <c r="E68">
        <v>7</v>
      </c>
      <c r="F68" t="str">
        <f t="shared" si="2"/>
        <v>SFMw07V03</v>
      </c>
      <c r="G68">
        <v>0.59002312899999998</v>
      </c>
      <c r="H68">
        <v>1.9998999999999999E-2</v>
      </c>
      <c r="I68">
        <v>1.9999138999999999E-2</v>
      </c>
      <c r="J68">
        <v>0.34997914600000002</v>
      </c>
      <c r="K68">
        <v>1.9999586E-2</v>
      </c>
      <c r="L68" t="s">
        <v>291</v>
      </c>
      <c r="M68" t="s">
        <v>373</v>
      </c>
      <c r="O68" t="str">
        <f t="shared" si="3"/>
        <v>SFM</v>
      </c>
      <c r="P68" s="3" t="str">
        <f t="shared" si="4"/>
        <v>03</v>
      </c>
      <c r="Q68" t="str">
        <f t="shared" si="5"/>
        <v>w4</v>
      </c>
    </row>
    <row r="69" spans="1:17" x14ac:dyDescent="0.25">
      <c r="A69">
        <v>23</v>
      </c>
      <c r="B69" t="str">
        <f t="shared" si="0"/>
        <v>SFM</v>
      </c>
      <c r="C69" t="str">
        <f t="shared" si="1"/>
        <v>w07</v>
      </c>
      <c r="D69">
        <v>5</v>
      </c>
      <c r="E69">
        <v>7</v>
      </c>
      <c r="F69" t="str">
        <f t="shared" si="2"/>
        <v>SFMw07V07</v>
      </c>
      <c r="G69">
        <v>0.75</v>
      </c>
      <c r="H69">
        <v>8.8893775999999994E-2</v>
      </c>
      <c r="I69">
        <v>2.0031588999999999E-2</v>
      </c>
      <c r="J69">
        <v>0.121074635</v>
      </c>
      <c r="K69">
        <v>0.02</v>
      </c>
      <c r="L69" t="s">
        <v>291</v>
      </c>
      <c r="M69" t="s">
        <v>373</v>
      </c>
      <c r="O69" t="str">
        <f t="shared" si="3"/>
        <v>SFM</v>
      </c>
      <c r="P69" s="3" t="str">
        <f t="shared" si="4"/>
        <v>07</v>
      </c>
      <c r="Q69" t="str">
        <f t="shared" si="5"/>
        <v>w5</v>
      </c>
    </row>
    <row r="70" spans="1:17" x14ac:dyDescent="0.25">
      <c r="A70">
        <v>23</v>
      </c>
      <c r="B70" t="str">
        <f t="shared" si="0"/>
        <v>SFM</v>
      </c>
      <c r="C70" t="str">
        <f t="shared" si="1"/>
        <v>w07</v>
      </c>
      <c r="D70">
        <v>6</v>
      </c>
      <c r="E70">
        <v>7</v>
      </c>
      <c r="F70" t="str">
        <f t="shared" si="2"/>
        <v>SFMw07V11</v>
      </c>
      <c r="G70">
        <v>0.75</v>
      </c>
      <c r="H70">
        <v>8.8893775999999994E-2</v>
      </c>
      <c r="I70">
        <v>2.0031588999999999E-2</v>
      </c>
      <c r="J70">
        <v>0.121074635</v>
      </c>
      <c r="K70">
        <v>0.02</v>
      </c>
      <c r="L70" t="s">
        <v>291</v>
      </c>
      <c r="M70" t="s">
        <v>373</v>
      </c>
      <c r="O70" t="str">
        <f t="shared" si="3"/>
        <v>SFM</v>
      </c>
      <c r="P70" s="3">
        <f t="shared" si="4"/>
        <v>11</v>
      </c>
      <c r="Q70" t="str">
        <f t="shared" si="5"/>
        <v>w6</v>
      </c>
    </row>
    <row r="71" spans="1:17" x14ac:dyDescent="0.25">
      <c r="A71">
        <v>23</v>
      </c>
      <c r="B71" t="str">
        <f t="shared" si="0"/>
        <v>SFM</v>
      </c>
      <c r="C71" t="str">
        <f t="shared" si="1"/>
        <v>w07</v>
      </c>
      <c r="D71">
        <v>7</v>
      </c>
      <c r="E71">
        <v>7</v>
      </c>
      <c r="F71" t="str">
        <f t="shared" si="2"/>
        <v>SFMw07V14</v>
      </c>
      <c r="G71">
        <v>0.75</v>
      </c>
      <c r="H71">
        <v>8.8893775999999994E-2</v>
      </c>
      <c r="I71">
        <v>2.0031588999999999E-2</v>
      </c>
      <c r="J71">
        <v>0.121074635</v>
      </c>
      <c r="K71">
        <v>0.02</v>
      </c>
      <c r="L71" t="s">
        <v>291</v>
      </c>
      <c r="O71" t="str">
        <f t="shared" si="3"/>
        <v>SFM</v>
      </c>
      <c r="P71" s="3">
        <f t="shared" si="4"/>
        <v>14</v>
      </c>
      <c r="Q71" t="str">
        <f t="shared" si="5"/>
        <v>w7</v>
      </c>
    </row>
    <row r="72" spans="1:17" x14ac:dyDescent="0.25">
      <c r="A72">
        <v>23</v>
      </c>
      <c r="B72" t="str">
        <f t="shared" si="0"/>
        <v>SFM</v>
      </c>
      <c r="C72" t="str">
        <f t="shared" si="1"/>
        <v>w08</v>
      </c>
      <c r="D72">
        <v>1</v>
      </c>
      <c r="E72">
        <v>8</v>
      </c>
      <c r="F72" t="str">
        <f t="shared" si="2"/>
        <v>SFMw08V75</v>
      </c>
      <c r="G72">
        <v>1.9999084E-2</v>
      </c>
      <c r="H72">
        <v>1.9999019E-2</v>
      </c>
      <c r="I72">
        <v>0.45698987499999999</v>
      </c>
      <c r="J72">
        <v>3.2020818999999999E-2</v>
      </c>
      <c r="K72">
        <v>0.470991204</v>
      </c>
      <c r="L72" t="s">
        <v>291</v>
      </c>
      <c r="M72" t="s">
        <v>373</v>
      </c>
      <c r="O72" t="str">
        <f t="shared" si="3"/>
        <v>SFM</v>
      </c>
      <c r="P72" s="3" t="str">
        <f t="shared" si="4"/>
        <v>75</v>
      </c>
      <c r="Q72" t="str">
        <f t="shared" si="5"/>
        <v>w1</v>
      </c>
    </row>
    <row r="73" spans="1:17" x14ac:dyDescent="0.25">
      <c r="A73">
        <v>23</v>
      </c>
      <c r="B73" t="str">
        <f t="shared" si="0"/>
        <v>SFM</v>
      </c>
      <c r="C73" t="str">
        <f t="shared" si="1"/>
        <v>w08</v>
      </c>
      <c r="D73">
        <v>2</v>
      </c>
      <c r="E73">
        <v>8</v>
      </c>
      <c r="F73" t="str">
        <f t="shared" si="2"/>
        <v>SFMw08V85</v>
      </c>
      <c r="G73">
        <v>0.153454426</v>
      </c>
      <c r="H73">
        <v>2.4294690000000001E-2</v>
      </c>
      <c r="I73">
        <v>0.02</v>
      </c>
      <c r="J73">
        <v>0.13552054599999999</v>
      </c>
      <c r="K73">
        <v>0.66673033800000003</v>
      </c>
      <c r="L73" t="s">
        <v>291</v>
      </c>
      <c r="M73" t="s">
        <v>373</v>
      </c>
      <c r="O73" t="str">
        <f t="shared" si="3"/>
        <v>SFM</v>
      </c>
      <c r="P73" s="3" t="str">
        <f t="shared" si="4"/>
        <v>85</v>
      </c>
      <c r="Q73" t="str">
        <f t="shared" si="5"/>
        <v>w2</v>
      </c>
    </row>
    <row r="74" spans="1:17" x14ac:dyDescent="0.25">
      <c r="A74">
        <v>23</v>
      </c>
      <c r="B74" t="str">
        <f t="shared" si="0"/>
        <v>SFM</v>
      </c>
      <c r="C74" t="str">
        <f t="shared" si="1"/>
        <v>w08</v>
      </c>
      <c r="D74">
        <v>3</v>
      </c>
      <c r="E74">
        <v>8</v>
      </c>
      <c r="F74" t="str">
        <f t="shared" si="2"/>
        <v>SFMw08V96</v>
      </c>
      <c r="G74">
        <v>6.6701432000000005E-2</v>
      </c>
      <c r="H74">
        <v>0.02</v>
      </c>
      <c r="I74">
        <v>0.199052374</v>
      </c>
      <c r="J74">
        <v>0.329095676</v>
      </c>
      <c r="K74">
        <v>0.38515051700000003</v>
      </c>
      <c r="L74" t="s">
        <v>291</v>
      </c>
      <c r="M74" t="s">
        <v>373</v>
      </c>
      <c r="O74" t="str">
        <f t="shared" si="3"/>
        <v>SFM</v>
      </c>
      <c r="P74" s="3" t="str">
        <f t="shared" si="4"/>
        <v>96</v>
      </c>
      <c r="Q74" t="str">
        <f t="shared" si="5"/>
        <v>w3</v>
      </c>
    </row>
    <row r="75" spans="1:17" x14ac:dyDescent="0.25">
      <c r="A75">
        <v>23</v>
      </c>
      <c r="B75" t="str">
        <f t="shared" si="0"/>
        <v>SFM</v>
      </c>
      <c r="C75" t="str">
        <f t="shared" si="1"/>
        <v>w08</v>
      </c>
      <c r="D75">
        <v>4</v>
      </c>
      <c r="E75">
        <v>8</v>
      </c>
      <c r="F75" t="str">
        <f t="shared" si="2"/>
        <v>SFMw08V03</v>
      </c>
      <c r="G75">
        <v>0.39138307900000002</v>
      </c>
      <c r="H75">
        <v>0.35979022100000002</v>
      </c>
      <c r="I75">
        <v>0.14977386400000001</v>
      </c>
      <c r="J75">
        <v>3.2113054000000002E-2</v>
      </c>
      <c r="K75">
        <v>6.6939783000000003E-2</v>
      </c>
      <c r="L75" t="s">
        <v>291</v>
      </c>
      <c r="M75" t="s">
        <v>373</v>
      </c>
      <c r="O75" t="str">
        <f t="shared" si="3"/>
        <v>SFM</v>
      </c>
      <c r="P75" s="3" t="str">
        <f t="shared" si="4"/>
        <v>03</v>
      </c>
      <c r="Q75" t="str">
        <f t="shared" si="5"/>
        <v>w4</v>
      </c>
    </row>
    <row r="76" spans="1:17" x14ac:dyDescent="0.25">
      <c r="A76">
        <v>23</v>
      </c>
      <c r="B76" t="str">
        <f t="shared" si="0"/>
        <v>SFM</v>
      </c>
      <c r="C76" t="str">
        <f t="shared" si="1"/>
        <v>w08</v>
      </c>
      <c r="D76">
        <v>5</v>
      </c>
      <c r="E76">
        <v>8</v>
      </c>
      <c r="F76" t="str">
        <f t="shared" si="2"/>
        <v>SFMw08V07</v>
      </c>
      <c r="G76">
        <v>0.75</v>
      </c>
      <c r="H76">
        <v>0.19000065399999999</v>
      </c>
      <c r="I76">
        <v>1.9999020999999999E-2</v>
      </c>
      <c r="J76">
        <v>1.9999623000000001E-2</v>
      </c>
      <c r="K76">
        <v>2.0000703000000002E-2</v>
      </c>
      <c r="L76" t="s">
        <v>291</v>
      </c>
      <c r="M76" t="s">
        <v>373</v>
      </c>
      <c r="O76" t="str">
        <f t="shared" si="3"/>
        <v>SFM</v>
      </c>
      <c r="P76" s="3" t="str">
        <f t="shared" si="4"/>
        <v>07</v>
      </c>
      <c r="Q76" t="str">
        <f t="shared" si="5"/>
        <v>w5</v>
      </c>
    </row>
    <row r="77" spans="1:17" x14ac:dyDescent="0.25">
      <c r="A77">
        <v>23</v>
      </c>
      <c r="B77" t="str">
        <f t="shared" si="0"/>
        <v>SFM</v>
      </c>
      <c r="C77" t="str">
        <f t="shared" si="1"/>
        <v>w08</v>
      </c>
      <c r="D77">
        <v>6</v>
      </c>
      <c r="E77">
        <v>8</v>
      </c>
      <c r="F77" t="str">
        <f t="shared" si="2"/>
        <v>SFMw08V11</v>
      </c>
      <c r="G77">
        <v>0.75</v>
      </c>
      <c r="H77">
        <v>0.19000065399999999</v>
      </c>
      <c r="I77">
        <v>1.9999020999999999E-2</v>
      </c>
      <c r="J77">
        <v>1.9999623000000001E-2</v>
      </c>
      <c r="K77">
        <v>2.0000703000000002E-2</v>
      </c>
      <c r="L77" t="s">
        <v>291</v>
      </c>
      <c r="M77" t="s">
        <v>373</v>
      </c>
      <c r="O77" t="str">
        <f t="shared" si="3"/>
        <v>SFM</v>
      </c>
      <c r="P77" s="3">
        <f t="shared" si="4"/>
        <v>11</v>
      </c>
      <c r="Q77" t="str">
        <f t="shared" si="5"/>
        <v>w6</v>
      </c>
    </row>
    <row r="78" spans="1:17" x14ac:dyDescent="0.25">
      <c r="A78">
        <v>23</v>
      </c>
      <c r="B78" t="str">
        <f t="shared" si="0"/>
        <v>SFM</v>
      </c>
      <c r="C78" t="str">
        <f t="shared" si="1"/>
        <v>w08</v>
      </c>
      <c r="D78">
        <v>7</v>
      </c>
      <c r="E78">
        <v>8</v>
      </c>
      <c r="F78" t="str">
        <f t="shared" si="2"/>
        <v>SFMw08V14</v>
      </c>
      <c r="G78">
        <v>0.75</v>
      </c>
      <c r="H78">
        <v>0.19000065399999999</v>
      </c>
      <c r="I78">
        <v>1.9999020999999999E-2</v>
      </c>
      <c r="J78">
        <v>1.9999623000000001E-2</v>
      </c>
      <c r="K78">
        <v>2.0000703000000002E-2</v>
      </c>
      <c r="L78" t="s">
        <v>291</v>
      </c>
      <c r="O78" t="str">
        <f t="shared" si="3"/>
        <v>SFM</v>
      </c>
      <c r="P78" s="3">
        <f t="shared" si="4"/>
        <v>14</v>
      </c>
      <c r="Q78" t="str">
        <f t="shared" si="5"/>
        <v>w7</v>
      </c>
    </row>
    <row r="79" spans="1:17" x14ac:dyDescent="0.25">
      <c r="A79">
        <v>23</v>
      </c>
      <c r="B79" t="str">
        <f t="shared" si="0"/>
        <v>SFM</v>
      </c>
      <c r="C79" t="str">
        <f t="shared" si="1"/>
        <v>w09</v>
      </c>
      <c r="D79">
        <v>1</v>
      </c>
      <c r="E79">
        <v>9</v>
      </c>
      <c r="F79" t="str">
        <f t="shared" si="2"/>
        <v>SFMw09V75</v>
      </c>
      <c r="G79">
        <v>2.0234432E-2</v>
      </c>
      <c r="H79">
        <v>0.15285900099999999</v>
      </c>
      <c r="I79">
        <v>0.45468390800000003</v>
      </c>
      <c r="J79">
        <v>0.236434329</v>
      </c>
      <c r="K79">
        <v>0.13578833000000001</v>
      </c>
      <c r="L79" t="s">
        <v>291</v>
      </c>
      <c r="M79" t="s">
        <v>373</v>
      </c>
      <c r="O79" t="str">
        <f t="shared" si="3"/>
        <v>SFM</v>
      </c>
      <c r="P79" s="3" t="str">
        <f t="shared" si="4"/>
        <v>75</v>
      </c>
      <c r="Q79" t="str">
        <f t="shared" si="5"/>
        <v>w1</v>
      </c>
    </row>
    <row r="80" spans="1:17" x14ac:dyDescent="0.25">
      <c r="A80">
        <v>23</v>
      </c>
      <c r="B80" t="str">
        <f t="shared" si="0"/>
        <v>SFM</v>
      </c>
      <c r="C80" t="str">
        <f t="shared" si="1"/>
        <v>w09</v>
      </c>
      <c r="D80">
        <v>2</v>
      </c>
      <c r="E80">
        <v>9</v>
      </c>
      <c r="F80" t="str">
        <f t="shared" si="2"/>
        <v>SFMw09V85</v>
      </c>
      <c r="G80">
        <v>0.13397084000000001</v>
      </c>
      <c r="H80">
        <v>6.8362969999999995E-2</v>
      </c>
      <c r="I80">
        <v>0.44623468999999999</v>
      </c>
      <c r="J80">
        <v>2.8558849000000001E-2</v>
      </c>
      <c r="K80">
        <v>0.32287265100000001</v>
      </c>
      <c r="L80" t="s">
        <v>291</v>
      </c>
      <c r="M80" t="s">
        <v>373</v>
      </c>
      <c r="O80" t="str">
        <f t="shared" si="3"/>
        <v>SFM</v>
      </c>
      <c r="P80" s="3" t="str">
        <f t="shared" si="4"/>
        <v>85</v>
      </c>
      <c r="Q80" t="str">
        <f t="shared" si="5"/>
        <v>w2</v>
      </c>
    </row>
    <row r="81" spans="1:17" x14ac:dyDescent="0.25">
      <c r="A81">
        <v>23</v>
      </c>
      <c r="B81" t="str">
        <f t="shared" si="0"/>
        <v>SFM</v>
      </c>
      <c r="C81" t="str">
        <f t="shared" si="1"/>
        <v>w09</v>
      </c>
      <c r="D81">
        <v>3</v>
      </c>
      <c r="E81">
        <v>9</v>
      </c>
      <c r="F81" t="str">
        <f t="shared" si="2"/>
        <v>SFMw09V96</v>
      </c>
      <c r="G81">
        <v>0.02</v>
      </c>
      <c r="H81">
        <v>0.27751521600000001</v>
      </c>
      <c r="I81">
        <v>3.5346618000000003E-2</v>
      </c>
      <c r="J81">
        <v>8.9412546999999995E-2</v>
      </c>
      <c r="K81">
        <v>0.57772562000000005</v>
      </c>
      <c r="L81" t="s">
        <v>291</v>
      </c>
      <c r="M81" t="s">
        <v>373</v>
      </c>
      <c r="O81" t="str">
        <f t="shared" si="3"/>
        <v>SFM</v>
      </c>
      <c r="P81" s="3" t="str">
        <f t="shared" si="4"/>
        <v>96</v>
      </c>
      <c r="Q81" t="str">
        <f t="shared" si="5"/>
        <v>w3</v>
      </c>
    </row>
    <row r="82" spans="1:17" x14ac:dyDescent="0.25">
      <c r="A82">
        <v>23</v>
      </c>
      <c r="B82" t="str">
        <f t="shared" si="0"/>
        <v>SFM</v>
      </c>
      <c r="C82" t="str">
        <f t="shared" si="1"/>
        <v>w09</v>
      </c>
      <c r="D82">
        <v>4</v>
      </c>
      <c r="E82">
        <v>9</v>
      </c>
      <c r="F82" t="str">
        <f t="shared" si="2"/>
        <v>SFMw09V03</v>
      </c>
      <c r="G82">
        <v>2.0004608E-2</v>
      </c>
      <c r="H82">
        <v>0.36322788299999997</v>
      </c>
      <c r="I82">
        <v>0.15764117599999999</v>
      </c>
      <c r="J82">
        <v>0.12682586200000001</v>
      </c>
      <c r="K82">
        <v>0.33230047299999999</v>
      </c>
      <c r="L82" t="s">
        <v>291</v>
      </c>
      <c r="M82" t="s">
        <v>373</v>
      </c>
      <c r="O82" t="str">
        <f t="shared" si="3"/>
        <v>SFM</v>
      </c>
      <c r="P82" s="3" t="str">
        <f t="shared" si="4"/>
        <v>03</v>
      </c>
      <c r="Q82" t="str">
        <f t="shared" si="5"/>
        <v>w4</v>
      </c>
    </row>
    <row r="83" spans="1:17" x14ac:dyDescent="0.25">
      <c r="A83">
        <v>23</v>
      </c>
      <c r="B83" t="str">
        <f t="shared" si="0"/>
        <v>SFM</v>
      </c>
      <c r="C83" t="str">
        <f t="shared" si="1"/>
        <v>w09</v>
      </c>
      <c r="D83">
        <v>5</v>
      </c>
      <c r="E83">
        <v>9</v>
      </c>
      <c r="F83" t="str">
        <f t="shared" si="2"/>
        <v>SFMw09V07</v>
      </c>
      <c r="G83">
        <v>0.37836539899999999</v>
      </c>
      <c r="H83">
        <v>3.9678112000000001E-2</v>
      </c>
      <c r="I83">
        <v>0.47507599</v>
      </c>
      <c r="J83">
        <v>8.6321221000000004E-2</v>
      </c>
      <c r="K83">
        <v>2.0559278E-2</v>
      </c>
      <c r="L83" t="s">
        <v>291</v>
      </c>
      <c r="M83" t="s">
        <v>373</v>
      </c>
      <c r="O83" t="str">
        <f t="shared" si="3"/>
        <v>SFM</v>
      </c>
      <c r="P83" s="3" t="str">
        <f t="shared" si="4"/>
        <v>07</v>
      </c>
      <c r="Q83" t="str">
        <f t="shared" si="5"/>
        <v>w5</v>
      </c>
    </row>
    <row r="84" spans="1:17" x14ac:dyDescent="0.25">
      <c r="A84">
        <v>23</v>
      </c>
      <c r="B84" t="str">
        <f t="shared" si="0"/>
        <v>SFM</v>
      </c>
      <c r="C84" t="str">
        <f t="shared" si="1"/>
        <v>w09</v>
      </c>
      <c r="D84">
        <v>6</v>
      </c>
      <c r="E84">
        <v>9</v>
      </c>
      <c r="F84" t="str">
        <f t="shared" si="2"/>
        <v>SFMw09V11</v>
      </c>
      <c r="G84">
        <v>0.37836539899999999</v>
      </c>
      <c r="H84">
        <v>3.9678112000000001E-2</v>
      </c>
      <c r="I84">
        <v>0.47507599</v>
      </c>
      <c r="J84">
        <v>8.6321221000000004E-2</v>
      </c>
      <c r="K84">
        <v>2.0559278E-2</v>
      </c>
      <c r="L84" t="s">
        <v>291</v>
      </c>
      <c r="M84" t="s">
        <v>373</v>
      </c>
      <c r="O84" t="str">
        <f t="shared" si="3"/>
        <v>SFM</v>
      </c>
      <c r="P84" s="3">
        <f t="shared" si="4"/>
        <v>11</v>
      </c>
      <c r="Q84" t="str">
        <f t="shared" si="5"/>
        <v>w6</v>
      </c>
    </row>
    <row r="85" spans="1:17" x14ac:dyDescent="0.25">
      <c r="A85">
        <v>23</v>
      </c>
      <c r="B85" t="str">
        <f t="shared" si="0"/>
        <v>SFM</v>
      </c>
      <c r="C85" t="str">
        <f t="shared" si="1"/>
        <v>w09</v>
      </c>
      <c r="D85">
        <v>7</v>
      </c>
      <c r="E85">
        <v>9</v>
      </c>
      <c r="F85" t="str">
        <f t="shared" si="2"/>
        <v>SFMw09V14</v>
      </c>
      <c r="G85">
        <v>0.37836539899999999</v>
      </c>
      <c r="H85">
        <v>3.9678112000000001E-2</v>
      </c>
      <c r="I85">
        <v>0.47507599</v>
      </c>
      <c r="J85">
        <v>8.6321221000000004E-2</v>
      </c>
      <c r="K85">
        <v>2.0559278E-2</v>
      </c>
      <c r="L85" t="s">
        <v>291</v>
      </c>
      <c r="O85" t="str">
        <f t="shared" si="3"/>
        <v>SFM</v>
      </c>
      <c r="P85" s="3">
        <f t="shared" si="4"/>
        <v>14</v>
      </c>
      <c r="Q85" t="str">
        <f t="shared" si="5"/>
        <v>w7</v>
      </c>
    </row>
    <row r="86" spans="1:17" x14ac:dyDescent="0.25">
      <c r="A86">
        <v>23</v>
      </c>
      <c r="B86" t="str">
        <f t="shared" si="0"/>
        <v>SFM</v>
      </c>
      <c r="C86" t="str">
        <f>"w"&amp;E86</f>
        <v>w10</v>
      </c>
      <c r="D86">
        <v>1</v>
      </c>
      <c r="E86">
        <v>10</v>
      </c>
      <c r="F86" t="str">
        <f t="shared" si="2"/>
        <v>SFMw10V75</v>
      </c>
      <c r="G86">
        <v>1.9999844999999999E-2</v>
      </c>
      <c r="H86">
        <v>0.40604162100000002</v>
      </c>
      <c r="I86">
        <v>4.8188951000000001E-2</v>
      </c>
      <c r="J86">
        <v>0.14570777900000001</v>
      </c>
      <c r="K86">
        <v>0.38006180299999998</v>
      </c>
      <c r="L86" t="s">
        <v>291</v>
      </c>
      <c r="M86" t="s">
        <v>373</v>
      </c>
      <c r="O86" t="str">
        <f t="shared" si="3"/>
        <v>SFM</v>
      </c>
      <c r="P86" s="3" t="str">
        <f t="shared" si="4"/>
        <v>75</v>
      </c>
      <c r="Q86" t="str">
        <f t="shared" si="5"/>
        <v>w1</v>
      </c>
    </row>
    <row r="87" spans="1:17" x14ac:dyDescent="0.25">
      <c r="A87">
        <v>23</v>
      </c>
      <c r="B87" t="str">
        <f t="shared" si="0"/>
        <v>SFM</v>
      </c>
      <c r="C87" t="str">
        <f t="shared" ref="C87:C134" si="6">"w"&amp;E87</f>
        <v>w10</v>
      </c>
      <c r="D87">
        <v>2</v>
      </c>
      <c r="E87">
        <v>10</v>
      </c>
      <c r="F87" t="str">
        <f t="shared" si="2"/>
        <v>SFMw10V85</v>
      </c>
      <c r="G87">
        <v>7.7694637999999996E-2</v>
      </c>
      <c r="H87">
        <v>0.12286878699999999</v>
      </c>
      <c r="I87">
        <v>0.23628283899999999</v>
      </c>
      <c r="J87">
        <v>0.34101890800000001</v>
      </c>
      <c r="K87">
        <v>0.22213482800000001</v>
      </c>
      <c r="L87" t="s">
        <v>291</v>
      </c>
      <c r="M87" t="s">
        <v>373</v>
      </c>
      <c r="O87" t="str">
        <f t="shared" si="3"/>
        <v>SFM</v>
      </c>
      <c r="P87" s="3" t="str">
        <f t="shared" si="4"/>
        <v>85</v>
      </c>
      <c r="Q87" t="str">
        <f t="shared" si="5"/>
        <v>w2</v>
      </c>
    </row>
    <row r="88" spans="1:17" x14ac:dyDescent="0.25">
      <c r="A88">
        <v>23</v>
      </c>
      <c r="B88" t="str">
        <f t="shared" ref="B88:B151" si="7">VLOOKUP(A88,$X$28:$Y$31,2,0)</f>
        <v>SFM</v>
      </c>
      <c r="C88" t="str">
        <f t="shared" si="6"/>
        <v>w10</v>
      </c>
      <c r="D88">
        <v>3</v>
      </c>
      <c r="E88">
        <v>10</v>
      </c>
      <c r="F88" t="str">
        <f t="shared" ref="F88:F151" si="8">B88&amp;C88&amp;"V"&amp;P88</f>
        <v>SFMw10V96</v>
      </c>
      <c r="G88">
        <v>2.0000711000000001E-2</v>
      </c>
      <c r="H88">
        <v>0.169576105</v>
      </c>
      <c r="I88">
        <v>0.145366933</v>
      </c>
      <c r="J88">
        <v>0.37318319</v>
      </c>
      <c r="K88">
        <v>0.29187306099999999</v>
      </c>
      <c r="L88" t="s">
        <v>291</v>
      </c>
      <c r="M88" t="s">
        <v>373</v>
      </c>
      <c r="O88" t="str">
        <f t="shared" ref="O88:O151" si="9">INDEX($Y$6:$Y$33,$A88,1)</f>
        <v>SFM</v>
      </c>
      <c r="P88" s="3" t="str">
        <f t="shared" ref="P88:P151" si="10">INDEX($AB$6:$AB$17,$D88,1)</f>
        <v>96</v>
      </c>
      <c r="Q88" t="str">
        <f t="shared" ref="Q88:Q151" si="11">"w"&amp;D88</f>
        <v>w3</v>
      </c>
    </row>
    <row r="89" spans="1:17" x14ac:dyDescent="0.25">
      <c r="A89">
        <v>23</v>
      </c>
      <c r="B89" t="str">
        <f t="shared" si="7"/>
        <v>SFM</v>
      </c>
      <c r="C89" t="str">
        <f t="shared" si="6"/>
        <v>w10</v>
      </c>
      <c r="D89">
        <v>4</v>
      </c>
      <c r="E89">
        <v>10</v>
      </c>
      <c r="F89" t="str">
        <f t="shared" si="8"/>
        <v>SFMw10V03</v>
      </c>
      <c r="G89">
        <v>2.0038312999999999E-2</v>
      </c>
      <c r="H89">
        <v>7.5735765999999996E-2</v>
      </c>
      <c r="I89">
        <v>0.298272749</v>
      </c>
      <c r="J89">
        <v>8.6093583000000001E-2</v>
      </c>
      <c r="K89">
        <v>0.51985959000000004</v>
      </c>
      <c r="L89" t="s">
        <v>291</v>
      </c>
      <c r="M89" t="s">
        <v>373</v>
      </c>
      <c r="O89" t="str">
        <f t="shared" si="9"/>
        <v>SFM</v>
      </c>
      <c r="P89" s="3" t="str">
        <f t="shared" si="10"/>
        <v>03</v>
      </c>
      <c r="Q89" t="str">
        <f t="shared" si="11"/>
        <v>w4</v>
      </c>
    </row>
    <row r="90" spans="1:17" x14ac:dyDescent="0.25">
      <c r="A90">
        <v>23</v>
      </c>
      <c r="B90" t="str">
        <f t="shared" si="7"/>
        <v>SFM</v>
      </c>
      <c r="C90" t="str">
        <f t="shared" si="6"/>
        <v>w10</v>
      </c>
      <c r="D90">
        <v>5</v>
      </c>
      <c r="E90">
        <v>10</v>
      </c>
      <c r="F90" t="str">
        <f t="shared" si="8"/>
        <v>SFMw10V07</v>
      </c>
      <c r="G90">
        <v>0.19383346700000001</v>
      </c>
      <c r="H90">
        <v>0.35942878299999997</v>
      </c>
      <c r="I90">
        <v>0.166517789</v>
      </c>
      <c r="J90">
        <v>0.25970796099999999</v>
      </c>
      <c r="K90">
        <v>2.0511999999999999E-2</v>
      </c>
      <c r="L90" t="s">
        <v>291</v>
      </c>
      <c r="M90" t="s">
        <v>373</v>
      </c>
      <c r="O90" t="str">
        <f t="shared" si="9"/>
        <v>SFM</v>
      </c>
      <c r="P90" s="3" t="str">
        <f t="shared" si="10"/>
        <v>07</v>
      </c>
      <c r="Q90" t="str">
        <f t="shared" si="11"/>
        <v>w5</v>
      </c>
    </row>
    <row r="91" spans="1:17" x14ac:dyDescent="0.25">
      <c r="A91">
        <v>23</v>
      </c>
      <c r="B91" t="str">
        <f t="shared" si="7"/>
        <v>SFM</v>
      </c>
      <c r="C91" t="str">
        <f t="shared" si="6"/>
        <v>w10</v>
      </c>
      <c r="D91">
        <v>6</v>
      </c>
      <c r="E91">
        <v>10</v>
      </c>
      <c r="F91" t="str">
        <f t="shared" si="8"/>
        <v>SFMw10V11</v>
      </c>
      <c r="G91">
        <v>0.19383346700000001</v>
      </c>
      <c r="H91">
        <v>0.35942878299999997</v>
      </c>
      <c r="I91">
        <v>0.166517789</v>
      </c>
      <c r="J91">
        <v>0.25970796099999999</v>
      </c>
      <c r="K91">
        <v>2.0511999999999999E-2</v>
      </c>
      <c r="L91" t="s">
        <v>291</v>
      </c>
      <c r="M91" t="s">
        <v>373</v>
      </c>
      <c r="O91" t="str">
        <f t="shared" si="9"/>
        <v>SFM</v>
      </c>
      <c r="P91" s="3">
        <f t="shared" si="10"/>
        <v>11</v>
      </c>
      <c r="Q91" t="str">
        <f t="shared" si="11"/>
        <v>w6</v>
      </c>
    </row>
    <row r="92" spans="1:17" x14ac:dyDescent="0.25">
      <c r="A92">
        <v>23</v>
      </c>
      <c r="B92" t="str">
        <f t="shared" si="7"/>
        <v>SFM</v>
      </c>
      <c r="C92" t="str">
        <f t="shared" si="6"/>
        <v>w10</v>
      </c>
      <c r="D92">
        <v>7</v>
      </c>
      <c r="E92">
        <v>10</v>
      </c>
      <c r="F92" t="str">
        <f t="shared" si="8"/>
        <v>SFMw10V14</v>
      </c>
      <c r="G92">
        <v>0.19383346700000001</v>
      </c>
      <c r="H92">
        <v>0.35942878299999997</v>
      </c>
      <c r="I92">
        <v>0.166517789</v>
      </c>
      <c r="J92">
        <v>0.25970796099999999</v>
      </c>
      <c r="K92">
        <v>2.0511999999999999E-2</v>
      </c>
      <c r="L92" t="s">
        <v>291</v>
      </c>
      <c r="O92" t="str">
        <f t="shared" si="9"/>
        <v>SFM</v>
      </c>
      <c r="P92" s="3">
        <f t="shared" si="10"/>
        <v>14</v>
      </c>
      <c r="Q92" t="str">
        <f t="shared" si="11"/>
        <v>w7</v>
      </c>
    </row>
    <row r="93" spans="1:17" x14ac:dyDescent="0.25">
      <c r="A93">
        <v>23</v>
      </c>
      <c r="B93" t="str">
        <f t="shared" si="7"/>
        <v>SFM</v>
      </c>
      <c r="C93" t="str">
        <f t="shared" si="6"/>
        <v>w11</v>
      </c>
      <c r="D93">
        <v>1</v>
      </c>
      <c r="E93">
        <v>11</v>
      </c>
      <c r="F93" t="str">
        <f t="shared" si="8"/>
        <v>SFMw11V75</v>
      </c>
      <c r="G93">
        <v>2.9883784E-2</v>
      </c>
      <c r="H93">
        <v>0.02</v>
      </c>
      <c r="I93">
        <v>0.103625544</v>
      </c>
      <c r="J93">
        <v>0.32446144100000002</v>
      </c>
      <c r="K93">
        <v>0.52202923000000001</v>
      </c>
      <c r="L93" t="s">
        <v>291</v>
      </c>
      <c r="M93" t="s">
        <v>373</v>
      </c>
      <c r="O93" t="str">
        <f t="shared" si="9"/>
        <v>SFM</v>
      </c>
      <c r="P93" s="3" t="str">
        <f t="shared" si="10"/>
        <v>75</v>
      </c>
      <c r="Q93" t="str">
        <f t="shared" si="11"/>
        <v>w1</v>
      </c>
    </row>
    <row r="94" spans="1:17" x14ac:dyDescent="0.25">
      <c r="A94">
        <v>23</v>
      </c>
      <c r="B94" t="str">
        <f t="shared" si="7"/>
        <v>SFM</v>
      </c>
      <c r="C94" t="str">
        <f t="shared" si="6"/>
        <v>w11</v>
      </c>
      <c r="D94">
        <v>2</v>
      </c>
      <c r="E94">
        <v>11</v>
      </c>
      <c r="F94" t="str">
        <f t="shared" si="8"/>
        <v>SFMw11V85</v>
      </c>
      <c r="G94">
        <v>0.18999496900000001</v>
      </c>
      <c r="H94">
        <v>1.9999444000000002E-2</v>
      </c>
      <c r="I94">
        <v>1.9998999999999999E-2</v>
      </c>
      <c r="J94">
        <v>2.0006586999999999E-2</v>
      </c>
      <c r="K94">
        <v>0.75</v>
      </c>
      <c r="L94" t="s">
        <v>291</v>
      </c>
      <c r="M94" t="s">
        <v>373</v>
      </c>
      <c r="O94" t="str">
        <f t="shared" si="9"/>
        <v>SFM</v>
      </c>
      <c r="P94" s="3" t="str">
        <f t="shared" si="10"/>
        <v>85</v>
      </c>
      <c r="Q94" t="str">
        <f t="shared" si="11"/>
        <v>w2</v>
      </c>
    </row>
    <row r="95" spans="1:17" x14ac:dyDescent="0.25">
      <c r="A95">
        <v>23</v>
      </c>
      <c r="B95" t="str">
        <f t="shared" si="7"/>
        <v>SFM</v>
      </c>
      <c r="C95" t="str">
        <f t="shared" si="6"/>
        <v>w11</v>
      </c>
      <c r="D95">
        <v>3</v>
      </c>
      <c r="E95">
        <v>11</v>
      </c>
      <c r="F95" t="str">
        <f t="shared" si="8"/>
        <v>SFMw11V96</v>
      </c>
      <c r="G95">
        <v>1.9999001999999998E-2</v>
      </c>
      <c r="H95">
        <v>1.9998999999999999E-2</v>
      </c>
      <c r="I95">
        <v>0.48862340700000001</v>
      </c>
      <c r="J95">
        <v>0.36480431099999999</v>
      </c>
      <c r="K95">
        <v>0.10657428100000001</v>
      </c>
      <c r="L95" t="s">
        <v>291</v>
      </c>
      <c r="M95" t="s">
        <v>373</v>
      </c>
      <c r="O95" t="str">
        <f t="shared" si="9"/>
        <v>SFM</v>
      </c>
      <c r="P95" s="3" t="str">
        <f t="shared" si="10"/>
        <v>96</v>
      </c>
      <c r="Q95" t="str">
        <f t="shared" si="11"/>
        <v>w3</v>
      </c>
    </row>
    <row r="96" spans="1:17" x14ac:dyDescent="0.25">
      <c r="A96">
        <v>23</v>
      </c>
      <c r="B96" t="str">
        <f t="shared" si="7"/>
        <v>SFM</v>
      </c>
      <c r="C96" t="str">
        <f t="shared" si="6"/>
        <v>w11</v>
      </c>
      <c r="D96">
        <v>4</v>
      </c>
      <c r="E96">
        <v>11</v>
      </c>
      <c r="F96" t="str">
        <f t="shared" si="8"/>
        <v>SFMw11V03</v>
      </c>
      <c r="G96">
        <v>0.15030861200000001</v>
      </c>
      <c r="H96">
        <v>0.20300357199999999</v>
      </c>
      <c r="I96">
        <v>0.36498331000000001</v>
      </c>
      <c r="J96">
        <v>4.9541456999999997E-2</v>
      </c>
      <c r="K96">
        <v>0.23216305000000001</v>
      </c>
      <c r="L96" t="s">
        <v>291</v>
      </c>
      <c r="M96" t="s">
        <v>373</v>
      </c>
      <c r="O96" t="str">
        <f t="shared" si="9"/>
        <v>SFM</v>
      </c>
      <c r="P96" s="3" t="str">
        <f t="shared" si="10"/>
        <v>03</v>
      </c>
      <c r="Q96" t="str">
        <f t="shared" si="11"/>
        <v>w4</v>
      </c>
    </row>
    <row r="97" spans="1:17" x14ac:dyDescent="0.25">
      <c r="A97">
        <v>23</v>
      </c>
      <c r="B97" t="str">
        <f t="shared" si="7"/>
        <v>SFM</v>
      </c>
      <c r="C97" t="str">
        <f t="shared" si="6"/>
        <v>w11</v>
      </c>
      <c r="D97">
        <v>5</v>
      </c>
      <c r="E97">
        <v>11</v>
      </c>
      <c r="F97" t="str">
        <f t="shared" si="8"/>
        <v>SFMw11V07</v>
      </c>
      <c r="G97">
        <v>0.25419959800000003</v>
      </c>
      <c r="H97">
        <v>0.30568782700000002</v>
      </c>
      <c r="I97">
        <v>0.25783612</v>
      </c>
      <c r="J97">
        <v>0.16227645499999999</v>
      </c>
      <c r="K97">
        <v>0.02</v>
      </c>
      <c r="L97" t="s">
        <v>291</v>
      </c>
      <c r="M97" t="s">
        <v>373</v>
      </c>
      <c r="O97" t="str">
        <f t="shared" si="9"/>
        <v>SFM</v>
      </c>
      <c r="P97" s="3" t="str">
        <f t="shared" si="10"/>
        <v>07</v>
      </c>
      <c r="Q97" t="str">
        <f t="shared" si="11"/>
        <v>w5</v>
      </c>
    </row>
    <row r="98" spans="1:17" x14ac:dyDescent="0.25">
      <c r="A98">
        <v>23</v>
      </c>
      <c r="B98" t="str">
        <f t="shared" si="7"/>
        <v>SFM</v>
      </c>
      <c r="C98" t="str">
        <f t="shared" si="6"/>
        <v>w11</v>
      </c>
      <c r="D98">
        <v>6</v>
      </c>
      <c r="E98">
        <v>11</v>
      </c>
      <c r="F98" t="str">
        <f t="shared" si="8"/>
        <v>SFMw11V11</v>
      </c>
      <c r="G98">
        <v>0.25419959800000003</v>
      </c>
      <c r="H98">
        <v>0.30568782700000002</v>
      </c>
      <c r="I98">
        <v>0.25783612</v>
      </c>
      <c r="J98">
        <v>0.16227645499999999</v>
      </c>
      <c r="K98">
        <v>0.02</v>
      </c>
      <c r="L98" t="s">
        <v>291</v>
      </c>
      <c r="M98" t="s">
        <v>373</v>
      </c>
      <c r="O98" t="str">
        <f t="shared" si="9"/>
        <v>SFM</v>
      </c>
      <c r="P98" s="3">
        <f t="shared" si="10"/>
        <v>11</v>
      </c>
      <c r="Q98" t="str">
        <f t="shared" si="11"/>
        <v>w6</v>
      </c>
    </row>
    <row r="99" spans="1:17" x14ac:dyDescent="0.25">
      <c r="A99">
        <v>23</v>
      </c>
      <c r="B99" t="str">
        <f t="shared" si="7"/>
        <v>SFM</v>
      </c>
      <c r="C99" t="str">
        <f t="shared" si="6"/>
        <v>w11</v>
      </c>
      <c r="D99">
        <v>7</v>
      </c>
      <c r="E99">
        <v>11</v>
      </c>
      <c r="F99" t="str">
        <f t="shared" si="8"/>
        <v>SFMw11V14</v>
      </c>
      <c r="G99">
        <v>0.25419959800000003</v>
      </c>
      <c r="H99">
        <v>0.30568782700000002</v>
      </c>
      <c r="I99">
        <v>0.25783612</v>
      </c>
      <c r="J99">
        <v>0.16227645499999999</v>
      </c>
      <c r="K99">
        <v>0.02</v>
      </c>
      <c r="L99" t="s">
        <v>291</v>
      </c>
      <c r="O99" t="str">
        <f t="shared" si="9"/>
        <v>SFM</v>
      </c>
      <c r="P99" s="3">
        <f t="shared" si="10"/>
        <v>14</v>
      </c>
      <c r="Q99" t="str">
        <f t="shared" si="11"/>
        <v>w7</v>
      </c>
    </row>
    <row r="100" spans="1:17" x14ac:dyDescent="0.25">
      <c r="A100">
        <v>23</v>
      </c>
      <c r="B100" t="str">
        <f t="shared" si="7"/>
        <v>SFM</v>
      </c>
      <c r="C100" t="str">
        <f t="shared" si="6"/>
        <v>w12</v>
      </c>
      <c r="D100">
        <v>1</v>
      </c>
      <c r="E100">
        <v>12</v>
      </c>
      <c r="F100" t="str">
        <f t="shared" si="8"/>
        <v>SFMw12V75</v>
      </c>
      <c r="G100">
        <v>2.6339241999999999E-2</v>
      </c>
      <c r="H100">
        <v>0.12483356499999999</v>
      </c>
      <c r="I100">
        <v>2.2277417000000001E-2</v>
      </c>
      <c r="J100">
        <v>0.24162477800000001</v>
      </c>
      <c r="K100">
        <v>0.58492499899999995</v>
      </c>
      <c r="L100" t="s">
        <v>291</v>
      </c>
      <c r="M100" t="s">
        <v>373</v>
      </c>
      <c r="O100" t="str">
        <f t="shared" si="9"/>
        <v>SFM</v>
      </c>
      <c r="P100" s="3" t="str">
        <f t="shared" si="10"/>
        <v>75</v>
      </c>
      <c r="Q100" t="str">
        <f t="shared" si="11"/>
        <v>w1</v>
      </c>
    </row>
    <row r="101" spans="1:17" x14ac:dyDescent="0.25">
      <c r="A101">
        <v>23</v>
      </c>
      <c r="B101" t="str">
        <f t="shared" si="7"/>
        <v>SFM</v>
      </c>
      <c r="C101" t="str">
        <f t="shared" si="6"/>
        <v>w12</v>
      </c>
      <c r="D101">
        <v>2</v>
      </c>
      <c r="E101">
        <v>12</v>
      </c>
      <c r="F101" t="str">
        <f t="shared" si="8"/>
        <v>SFMw12V85</v>
      </c>
      <c r="G101">
        <v>2.000087E-2</v>
      </c>
      <c r="H101">
        <v>0.19173282999999999</v>
      </c>
      <c r="I101">
        <v>0.140838506</v>
      </c>
      <c r="J101">
        <v>0.18873567199999999</v>
      </c>
      <c r="K101">
        <v>0.45869212199999998</v>
      </c>
      <c r="L101" t="s">
        <v>291</v>
      </c>
      <c r="M101" t="s">
        <v>373</v>
      </c>
      <c r="O101" t="str">
        <f t="shared" si="9"/>
        <v>SFM</v>
      </c>
      <c r="P101" s="3" t="str">
        <f t="shared" si="10"/>
        <v>85</v>
      </c>
      <c r="Q101" t="str">
        <f t="shared" si="11"/>
        <v>w2</v>
      </c>
    </row>
    <row r="102" spans="1:17" x14ac:dyDescent="0.25">
      <c r="A102">
        <v>23</v>
      </c>
      <c r="B102" t="str">
        <f t="shared" si="7"/>
        <v>SFM</v>
      </c>
      <c r="C102" t="str">
        <f t="shared" si="6"/>
        <v>w12</v>
      </c>
      <c r="D102">
        <v>3</v>
      </c>
      <c r="E102">
        <v>12</v>
      </c>
      <c r="F102" t="str">
        <f t="shared" si="8"/>
        <v>SFMw12V96</v>
      </c>
      <c r="G102">
        <v>0.02</v>
      </c>
      <c r="H102">
        <v>0.20399272199999999</v>
      </c>
      <c r="I102">
        <v>0.46580677599999998</v>
      </c>
      <c r="J102">
        <v>2.5760436000000001E-2</v>
      </c>
      <c r="K102">
        <v>0.28444006599999999</v>
      </c>
      <c r="L102" t="s">
        <v>291</v>
      </c>
      <c r="M102" t="s">
        <v>373</v>
      </c>
      <c r="O102" t="str">
        <f t="shared" si="9"/>
        <v>SFM</v>
      </c>
      <c r="P102" s="3" t="str">
        <f t="shared" si="10"/>
        <v>96</v>
      </c>
      <c r="Q102" t="str">
        <f t="shared" si="11"/>
        <v>w3</v>
      </c>
    </row>
    <row r="103" spans="1:17" x14ac:dyDescent="0.25">
      <c r="A103">
        <v>23</v>
      </c>
      <c r="B103" t="str">
        <f t="shared" si="7"/>
        <v>SFM</v>
      </c>
      <c r="C103" t="str">
        <f t="shared" si="6"/>
        <v>w12</v>
      </c>
      <c r="D103">
        <v>4</v>
      </c>
      <c r="E103">
        <v>12</v>
      </c>
      <c r="F103" t="str">
        <f t="shared" si="8"/>
        <v>SFMw12V03</v>
      </c>
      <c r="G103">
        <v>9.4273419999999997E-2</v>
      </c>
      <c r="H103">
        <v>0.02</v>
      </c>
      <c r="I103">
        <v>0.34160589899999999</v>
      </c>
      <c r="J103">
        <v>0.26517303199999998</v>
      </c>
      <c r="K103">
        <v>0.27894764999999999</v>
      </c>
      <c r="L103" t="s">
        <v>291</v>
      </c>
      <c r="M103" t="s">
        <v>373</v>
      </c>
      <c r="O103" t="str">
        <f t="shared" si="9"/>
        <v>SFM</v>
      </c>
      <c r="P103" s="3" t="str">
        <f t="shared" si="10"/>
        <v>03</v>
      </c>
      <c r="Q103" t="str">
        <f t="shared" si="11"/>
        <v>w4</v>
      </c>
    </row>
    <row r="104" spans="1:17" x14ac:dyDescent="0.25">
      <c r="A104">
        <v>23</v>
      </c>
      <c r="B104" t="str">
        <f t="shared" si="7"/>
        <v>SFM</v>
      </c>
      <c r="C104" t="str">
        <f t="shared" si="6"/>
        <v>w12</v>
      </c>
      <c r="D104">
        <v>5</v>
      </c>
      <c r="E104">
        <v>12</v>
      </c>
      <c r="F104" t="str">
        <f t="shared" si="8"/>
        <v>SFMw12V07</v>
      </c>
      <c r="G104">
        <v>8.0974837999999993E-2</v>
      </c>
      <c r="H104">
        <v>0.23572794</v>
      </c>
      <c r="I104">
        <v>0.305035789</v>
      </c>
      <c r="J104">
        <v>0.193019157</v>
      </c>
      <c r="K104">
        <v>0.18524227600000001</v>
      </c>
      <c r="L104" t="s">
        <v>291</v>
      </c>
      <c r="M104" t="s">
        <v>373</v>
      </c>
      <c r="O104" t="str">
        <f t="shared" si="9"/>
        <v>SFM</v>
      </c>
      <c r="P104" s="3" t="str">
        <f t="shared" si="10"/>
        <v>07</v>
      </c>
      <c r="Q104" t="str">
        <f t="shared" si="11"/>
        <v>w5</v>
      </c>
    </row>
    <row r="105" spans="1:17" x14ac:dyDescent="0.25">
      <c r="A105">
        <v>23</v>
      </c>
      <c r="B105" t="str">
        <f t="shared" si="7"/>
        <v>SFM</v>
      </c>
      <c r="C105" t="str">
        <f t="shared" si="6"/>
        <v>w12</v>
      </c>
      <c r="D105">
        <v>6</v>
      </c>
      <c r="E105">
        <v>12</v>
      </c>
      <c r="F105" t="str">
        <f t="shared" si="8"/>
        <v>SFMw12V11</v>
      </c>
      <c r="G105">
        <v>8.0974837999999993E-2</v>
      </c>
      <c r="H105">
        <v>0.23572794</v>
      </c>
      <c r="I105">
        <v>0.305035789</v>
      </c>
      <c r="J105">
        <v>0.193019157</v>
      </c>
      <c r="K105">
        <v>0.18524227600000001</v>
      </c>
      <c r="L105" t="s">
        <v>291</v>
      </c>
      <c r="M105" t="s">
        <v>373</v>
      </c>
      <c r="O105" t="str">
        <f t="shared" si="9"/>
        <v>SFM</v>
      </c>
      <c r="P105" s="3">
        <f t="shared" si="10"/>
        <v>11</v>
      </c>
      <c r="Q105" t="str">
        <f t="shared" si="11"/>
        <v>w6</v>
      </c>
    </row>
    <row r="106" spans="1:17" x14ac:dyDescent="0.25">
      <c r="A106">
        <v>23</v>
      </c>
      <c r="B106" t="str">
        <f t="shared" si="7"/>
        <v>SFM</v>
      </c>
      <c r="C106" t="str">
        <f t="shared" si="6"/>
        <v>w12</v>
      </c>
      <c r="D106">
        <v>7</v>
      </c>
      <c r="E106">
        <v>12</v>
      </c>
      <c r="F106" t="str">
        <f t="shared" si="8"/>
        <v>SFMw12V14</v>
      </c>
      <c r="G106">
        <v>8.0974837999999993E-2</v>
      </c>
      <c r="H106">
        <v>0.23572794</v>
      </c>
      <c r="I106">
        <v>0.305035789</v>
      </c>
      <c r="J106">
        <v>0.193019157</v>
      </c>
      <c r="K106">
        <v>0.18524227600000001</v>
      </c>
      <c r="L106" t="s">
        <v>291</v>
      </c>
      <c r="O106" t="str">
        <f t="shared" si="9"/>
        <v>SFM</v>
      </c>
      <c r="P106" s="3">
        <f t="shared" si="10"/>
        <v>14</v>
      </c>
      <c r="Q106" t="str">
        <f t="shared" si="11"/>
        <v>w7</v>
      </c>
    </row>
    <row r="107" spans="1:17" x14ac:dyDescent="0.25">
      <c r="A107">
        <v>23</v>
      </c>
      <c r="B107" t="str">
        <f t="shared" si="7"/>
        <v>SFM</v>
      </c>
      <c r="C107" t="str">
        <f t="shared" si="6"/>
        <v>w13</v>
      </c>
      <c r="D107">
        <v>1</v>
      </c>
      <c r="E107">
        <v>13</v>
      </c>
      <c r="F107" t="str">
        <f t="shared" si="8"/>
        <v>SFMw13V75</v>
      </c>
      <c r="G107">
        <v>8.0186968999999997E-2</v>
      </c>
      <c r="H107">
        <v>0.221087956</v>
      </c>
      <c r="I107">
        <v>8.5506318999999997E-2</v>
      </c>
      <c r="J107">
        <v>0.34639672100000002</v>
      </c>
      <c r="K107">
        <v>0.26682203500000001</v>
      </c>
      <c r="L107" t="s">
        <v>291</v>
      </c>
      <c r="M107" t="s">
        <v>373</v>
      </c>
      <c r="O107" t="str">
        <f t="shared" si="9"/>
        <v>SFM</v>
      </c>
      <c r="P107" s="3" t="str">
        <f t="shared" si="10"/>
        <v>75</v>
      </c>
      <c r="Q107" t="str">
        <f t="shared" si="11"/>
        <v>w1</v>
      </c>
    </row>
    <row r="108" spans="1:17" x14ac:dyDescent="0.3">
      <c r="A108">
        <v>23</v>
      </c>
      <c r="B108" t="str">
        <f t="shared" si="7"/>
        <v>SFM</v>
      </c>
      <c r="C108" t="str">
        <f t="shared" si="6"/>
        <v>w13</v>
      </c>
      <c r="D108">
        <v>2</v>
      </c>
      <c r="E108">
        <v>13</v>
      </c>
      <c r="F108" t="str">
        <f t="shared" si="8"/>
        <v>SFMw13V85</v>
      </c>
      <c r="G108">
        <v>5.8905407E-2</v>
      </c>
      <c r="H108">
        <v>0.02</v>
      </c>
      <c r="I108">
        <v>0.51567522499999996</v>
      </c>
      <c r="J108">
        <v>0.219324309</v>
      </c>
      <c r="K108">
        <v>0.18609505900000001</v>
      </c>
      <c r="L108" t="s">
        <v>291</v>
      </c>
      <c r="M108" t="s">
        <v>373</v>
      </c>
      <c r="O108" t="str">
        <f t="shared" si="9"/>
        <v>SFM</v>
      </c>
      <c r="P108" s="3" t="str">
        <f t="shared" si="10"/>
        <v>85</v>
      </c>
      <c r="Q108" t="str">
        <f t="shared" si="11"/>
        <v>w2</v>
      </c>
    </row>
    <row r="109" spans="1:17" x14ac:dyDescent="0.3">
      <c r="A109">
        <v>23</v>
      </c>
      <c r="B109" t="str">
        <f t="shared" si="7"/>
        <v>SFM</v>
      </c>
      <c r="C109" t="str">
        <f t="shared" si="6"/>
        <v>w13</v>
      </c>
      <c r="D109">
        <v>3</v>
      </c>
      <c r="E109">
        <v>13</v>
      </c>
      <c r="F109" t="str">
        <f t="shared" si="8"/>
        <v>SFMw13V96</v>
      </c>
      <c r="G109">
        <v>0.39009201199999999</v>
      </c>
      <c r="H109">
        <v>8.0635100000000001E-2</v>
      </c>
      <c r="I109">
        <v>0.39330881600000001</v>
      </c>
      <c r="J109">
        <v>0.115963259</v>
      </c>
      <c r="K109">
        <v>2.0000812E-2</v>
      </c>
      <c r="L109" t="s">
        <v>291</v>
      </c>
      <c r="M109" t="s">
        <v>373</v>
      </c>
      <c r="O109" t="str">
        <f t="shared" si="9"/>
        <v>SFM</v>
      </c>
      <c r="P109" s="3" t="str">
        <f t="shared" si="10"/>
        <v>96</v>
      </c>
      <c r="Q109" t="str">
        <f t="shared" si="11"/>
        <v>w3</v>
      </c>
    </row>
    <row r="110" spans="1:17" x14ac:dyDescent="0.3">
      <c r="A110">
        <v>23</v>
      </c>
      <c r="B110" t="str">
        <f t="shared" si="7"/>
        <v>SFM</v>
      </c>
      <c r="C110" t="str">
        <f t="shared" si="6"/>
        <v>w13</v>
      </c>
      <c r="D110">
        <v>4</v>
      </c>
      <c r="E110">
        <v>13</v>
      </c>
      <c r="F110" t="str">
        <f t="shared" si="8"/>
        <v>SFMw13V03</v>
      </c>
      <c r="G110">
        <v>6.3817815999999999E-2</v>
      </c>
      <c r="H110">
        <v>0.02</v>
      </c>
      <c r="I110">
        <v>0.49538787400000001</v>
      </c>
      <c r="J110">
        <v>2.0036169999999999E-2</v>
      </c>
      <c r="K110">
        <v>0.40075814100000001</v>
      </c>
      <c r="L110" t="s">
        <v>291</v>
      </c>
      <c r="M110" t="s">
        <v>373</v>
      </c>
      <c r="O110" t="str">
        <f t="shared" si="9"/>
        <v>SFM</v>
      </c>
      <c r="P110" s="3" t="str">
        <f t="shared" si="10"/>
        <v>03</v>
      </c>
      <c r="Q110" t="str">
        <f t="shared" si="11"/>
        <v>w4</v>
      </c>
    </row>
    <row r="111" spans="1:17" x14ac:dyDescent="0.3">
      <c r="A111">
        <v>23</v>
      </c>
      <c r="B111" t="str">
        <f t="shared" si="7"/>
        <v>SFM</v>
      </c>
      <c r="C111" t="str">
        <f t="shared" si="6"/>
        <v>w13</v>
      </c>
      <c r="D111">
        <v>5</v>
      </c>
      <c r="E111">
        <v>13</v>
      </c>
      <c r="F111" t="str">
        <f t="shared" si="8"/>
        <v>SFMw13V07</v>
      </c>
      <c r="G111">
        <v>0.23942521899999999</v>
      </c>
      <c r="H111">
        <v>1.9999263999999999E-2</v>
      </c>
      <c r="I111">
        <v>1.999919E-2</v>
      </c>
      <c r="J111">
        <v>2.0538304E-2</v>
      </c>
      <c r="K111">
        <v>0.70003802400000004</v>
      </c>
      <c r="L111" t="s">
        <v>291</v>
      </c>
      <c r="M111" t="s">
        <v>373</v>
      </c>
      <c r="O111" t="str">
        <f t="shared" si="9"/>
        <v>SFM</v>
      </c>
      <c r="P111" s="3" t="str">
        <f t="shared" si="10"/>
        <v>07</v>
      </c>
      <c r="Q111" t="str">
        <f t="shared" si="11"/>
        <v>w5</v>
      </c>
    </row>
    <row r="112" spans="1:17" x14ac:dyDescent="0.3">
      <c r="A112">
        <v>23</v>
      </c>
      <c r="B112" t="str">
        <f t="shared" si="7"/>
        <v>SFM</v>
      </c>
      <c r="C112" t="str">
        <f t="shared" si="6"/>
        <v>w13</v>
      </c>
      <c r="D112">
        <v>6</v>
      </c>
      <c r="E112">
        <v>13</v>
      </c>
      <c r="F112" t="str">
        <f t="shared" si="8"/>
        <v>SFMw13V11</v>
      </c>
      <c r="G112">
        <v>0.23942521899999999</v>
      </c>
      <c r="H112">
        <v>1.9999263999999999E-2</v>
      </c>
      <c r="I112">
        <v>1.999919E-2</v>
      </c>
      <c r="J112">
        <v>2.0538304E-2</v>
      </c>
      <c r="K112">
        <v>0.70003802400000004</v>
      </c>
      <c r="L112" t="s">
        <v>291</v>
      </c>
      <c r="M112" t="s">
        <v>373</v>
      </c>
      <c r="O112" t="str">
        <f t="shared" si="9"/>
        <v>SFM</v>
      </c>
      <c r="P112" s="3">
        <f t="shared" si="10"/>
        <v>11</v>
      </c>
      <c r="Q112" t="str">
        <f t="shared" si="11"/>
        <v>w6</v>
      </c>
    </row>
    <row r="113" spans="1:17" x14ac:dyDescent="0.3">
      <c r="A113">
        <v>23</v>
      </c>
      <c r="B113" t="str">
        <f t="shared" si="7"/>
        <v>SFM</v>
      </c>
      <c r="C113" t="str">
        <f t="shared" si="6"/>
        <v>w13</v>
      </c>
      <c r="D113">
        <v>7</v>
      </c>
      <c r="E113">
        <v>13</v>
      </c>
      <c r="F113" t="str">
        <f t="shared" si="8"/>
        <v>SFMw13V14</v>
      </c>
      <c r="G113">
        <v>0.23942521899999999</v>
      </c>
      <c r="H113">
        <v>1.9999263999999999E-2</v>
      </c>
      <c r="I113">
        <v>1.999919E-2</v>
      </c>
      <c r="J113">
        <v>2.0538304E-2</v>
      </c>
      <c r="K113">
        <v>0.70003802400000004</v>
      </c>
      <c r="L113" t="s">
        <v>291</v>
      </c>
      <c r="O113" t="str">
        <f t="shared" si="9"/>
        <v>SFM</v>
      </c>
      <c r="P113" s="3">
        <f t="shared" si="10"/>
        <v>14</v>
      </c>
      <c r="Q113" t="str">
        <f t="shared" si="11"/>
        <v>w7</v>
      </c>
    </row>
    <row r="114" spans="1:17" x14ac:dyDescent="0.3">
      <c r="A114">
        <v>23</v>
      </c>
      <c r="B114" t="str">
        <f t="shared" si="7"/>
        <v>SFM</v>
      </c>
      <c r="C114" t="str">
        <f t="shared" si="6"/>
        <v>w14</v>
      </c>
      <c r="D114">
        <v>1</v>
      </c>
      <c r="E114">
        <v>14</v>
      </c>
      <c r="F114" t="str">
        <f t="shared" si="8"/>
        <v>SFMw14V75</v>
      </c>
      <c r="G114">
        <v>0.106144506</v>
      </c>
      <c r="H114">
        <v>2.0000635999999999E-2</v>
      </c>
      <c r="I114">
        <v>0.29171157599999997</v>
      </c>
      <c r="J114">
        <v>0.145728945</v>
      </c>
      <c r="K114">
        <v>0.43641433699999999</v>
      </c>
      <c r="L114" t="s">
        <v>291</v>
      </c>
      <c r="M114" t="s">
        <v>373</v>
      </c>
      <c r="O114" t="str">
        <f t="shared" si="9"/>
        <v>SFM</v>
      </c>
      <c r="P114" s="3" t="str">
        <f t="shared" si="10"/>
        <v>75</v>
      </c>
      <c r="Q114" t="str">
        <f t="shared" si="11"/>
        <v>w1</v>
      </c>
    </row>
    <row r="115" spans="1:17" x14ac:dyDescent="0.3">
      <c r="A115">
        <v>23</v>
      </c>
      <c r="B115" t="str">
        <f t="shared" si="7"/>
        <v>SFM</v>
      </c>
      <c r="C115" t="str">
        <f t="shared" si="6"/>
        <v>w14</v>
      </c>
      <c r="D115">
        <v>2</v>
      </c>
      <c r="E115">
        <v>14</v>
      </c>
      <c r="F115" t="str">
        <f t="shared" si="8"/>
        <v>SFMw14V85</v>
      </c>
      <c r="G115">
        <v>0.121335268</v>
      </c>
      <c r="H115">
        <v>2.0019169999999999E-2</v>
      </c>
      <c r="I115">
        <v>0.18013452399999999</v>
      </c>
      <c r="J115">
        <v>0.27202993199999997</v>
      </c>
      <c r="K115">
        <v>0.40648110599999998</v>
      </c>
      <c r="L115" t="s">
        <v>291</v>
      </c>
      <c r="M115" t="s">
        <v>373</v>
      </c>
      <c r="O115" t="str">
        <f t="shared" si="9"/>
        <v>SFM</v>
      </c>
      <c r="P115" s="3" t="str">
        <f t="shared" si="10"/>
        <v>85</v>
      </c>
      <c r="Q115" t="str">
        <f t="shared" si="11"/>
        <v>w2</v>
      </c>
    </row>
    <row r="116" spans="1:17" x14ac:dyDescent="0.3">
      <c r="A116">
        <v>23</v>
      </c>
      <c r="B116" t="str">
        <f t="shared" si="7"/>
        <v>SFM</v>
      </c>
      <c r="C116" t="str">
        <f t="shared" si="6"/>
        <v>w14</v>
      </c>
      <c r="D116">
        <v>3</v>
      </c>
      <c r="E116">
        <v>14</v>
      </c>
      <c r="F116" t="str">
        <f t="shared" si="8"/>
        <v>SFMw14V96</v>
      </c>
      <c r="G116">
        <v>2.0000206999999999E-2</v>
      </c>
      <c r="H116">
        <v>0.11214457799999999</v>
      </c>
      <c r="I116">
        <v>0.37546112399999998</v>
      </c>
      <c r="J116">
        <v>9.6681849E-2</v>
      </c>
      <c r="K116">
        <v>0.39571224300000002</v>
      </c>
      <c r="L116" t="s">
        <v>291</v>
      </c>
      <c r="M116" t="s">
        <v>373</v>
      </c>
      <c r="O116" t="str">
        <f t="shared" si="9"/>
        <v>SFM</v>
      </c>
      <c r="P116" s="3" t="str">
        <f t="shared" si="10"/>
        <v>96</v>
      </c>
      <c r="Q116" t="str">
        <f t="shared" si="11"/>
        <v>w3</v>
      </c>
    </row>
    <row r="117" spans="1:17" x14ac:dyDescent="0.3">
      <c r="A117">
        <v>23</v>
      </c>
      <c r="B117" t="str">
        <f t="shared" si="7"/>
        <v>SFM</v>
      </c>
      <c r="C117" t="str">
        <f t="shared" si="6"/>
        <v>w14</v>
      </c>
      <c r="D117">
        <v>4</v>
      </c>
      <c r="E117">
        <v>14</v>
      </c>
      <c r="F117" t="str">
        <f t="shared" si="8"/>
        <v>SFMw14V03</v>
      </c>
      <c r="G117">
        <v>0.75</v>
      </c>
      <c r="H117">
        <v>0.138574168</v>
      </c>
      <c r="I117">
        <v>2.0000354000000001E-2</v>
      </c>
      <c r="J117">
        <v>7.1425478000000001E-2</v>
      </c>
      <c r="K117">
        <v>0.02</v>
      </c>
      <c r="L117" t="s">
        <v>291</v>
      </c>
      <c r="M117" t="s">
        <v>373</v>
      </c>
      <c r="O117" t="str">
        <f t="shared" si="9"/>
        <v>SFM</v>
      </c>
      <c r="P117" s="3" t="str">
        <f t="shared" si="10"/>
        <v>03</v>
      </c>
      <c r="Q117" t="str">
        <f t="shared" si="11"/>
        <v>w4</v>
      </c>
    </row>
    <row r="118" spans="1:17" x14ac:dyDescent="0.3">
      <c r="A118">
        <v>23</v>
      </c>
      <c r="B118" t="str">
        <f t="shared" si="7"/>
        <v>SFM</v>
      </c>
      <c r="C118" t="str">
        <f t="shared" si="6"/>
        <v>w14</v>
      </c>
      <c r="D118">
        <v>5</v>
      </c>
      <c r="E118">
        <v>14</v>
      </c>
      <c r="F118" t="str">
        <f t="shared" si="8"/>
        <v>SFMw14V07</v>
      </c>
      <c r="G118">
        <v>0.74277680400000001</v>
      </c>
      <c r="H118">
        <v>1.9999096000000001E-2</v>
      </c>
      <c r="I118">
        <v>2.0010191E-2</v>
      </c>
      <c r="J118">
        <v>0.1972101</v>
      </c>
      <c r="K118">
        <v>2.000381E-2</v>
      </c>
      <c r="L118" t="s">
        <v>291</v>
      </c>
      <c r="M118" t="s">
        <v>373</v>
      </c>
      <c r="O118" t="str">
        <f t="shared" si="9"/>
        <v>SFM</v>
      </c>
      <c r="P118" s="3" t="str">
        <f t="shared" si="10"/>
        <v>07</v>
      </c>
      <c r="Q118" t="str">
        <f t="shared" si="11"/>
        <v>w5</v>
      </c>
    </row>
    <row r="119" spans="1:17" x14ac:dyDescent="0.3">
      <c r="A119">
        <v>23</v>
      </c>
      <c r="B119" t="str">
        <f t="shared" si="7"/>
        <v>SFM</v>
      </c>
      <c r="C119" t="str">
        <f t="shared" si="6"/>
        <v>w14</v>
      </c>
      <c r="D119">
        <v>6</v>
      </c>
      <c r="E119">
        <v>14</v>
      </c>
      <c r="F119" t="str">
        <f t="shared" si="8"/>
        <v>SFMw14V11</v>
      </c>
      <c r="G119">
        <v>0.74277680400000001</v>
      </c>
      <c r="H119">
        <v>1.9999096000000001E-2</v>
      </c>
      <c r="I119">
        <v>2.0010191E-2</v>
      </c>
      <c r="J119">
        <v>0.1972101</v>
      </c>
      <c r="K119">
        <v>2.000381E-2</v>
      </c>
      <c r="L119" t="s">
        <v>291</v>
      </c>
      <c r="M119" t="s">
        <v>373</v>
      </c>
      <c r="O119" t="str">
        <f t="shared" si="9"/>
        <v>SFM</v>
      </c>
      <c r="P119" s="3">
        <f t="shared" si="10"/>
        <v>11</v>
      </c>
      <c r="Q119" t="str">
        <f t="shared" si="11"/>
        <v>w6</v>
      </c>
    </row>
    <row r="120" spans="1:17" x14ac:dyDescent="0.3">
      <c r="A120">
        <v>23</v>
      </c>
      <c r="B120" t="str">
        <f t="shared" si="7"/>
        <v>SFM</v>
      </c>
      <c r="C120" t="str">
        <f t="shared" si="6"/>
        <v>w14</v>
      </c>
      <c r="D120">
        <v>7</v>
      </c>
      <c r="E120">
        <v>14</v>
      </c>
      <c r="F120" t="str">
        <f t="shared" si="8"/>
        <v>SFMw14V14</v>
      </c>
      <c r="G120">
        <v>0.74277680400000001</v>
      </c>
      <c r="H120">
        <v>1.9999096000000001E-2</v>
      </c>
      <c r="I120">
        <v>2.0010191E-2</v>
      </c>
      <c r="J120">
        <v>0.1972101</v>
      </c>
      <c r="K120">
        <v>2.000381E-2</v>
      </c>
      <c r="L120" t="s">
        <v>291</v>
      </c>
      <c r="O120" t="str">
        <f t="shared" si="9"/>
        <v>SFM</v>
      </c>
      <c r="P120" s="3">
        <f t="shared" si="10"/>
        <v>14</v>
      </c>
      <c r="Q120" t="str">
        <f t="shared" si="11"/>
        <v>w7</v>
      </c>
    </row>
    <row r="121" spans="1:17" x14ac:dyDescent="0.3">
      <c r="A121">
        <v>23</v>
      </c>
      <c r="B121" t="str">
        <f t="shared" si="7"/>
        <v>SFM</v>
      </c>
      <c r="C121" t="str">
        <f t="shared" si="6"/>
        <v>w15</v>
      </c>
      <c r="D121">
        <v>1</v>
      </c>
      <c r="E121">
        <v>15</v>
      </c>
      <c r="F121" t="str">
        <f t="shared" si="8"/>
        <v>SFMw15V75</v>
      </c>
      <c r="G121">
        <v>1.9999202000000001E-2</v>
      </c>
      <c r="H121">
        <v>0.117841759</v>
      </c>
      <c r="I121">
        <v>2.0000005000000001E-2</v>
      </c>
      <c r="J121">
        <v>0.40826664099999999</v>
      </c>
      <c r="K121">
        <v>0.43389239299999999</v>
      </c>
      <c r="L121" t="s">
        <v>291</v>
      </c>
      <c r="M121" t="s">
        <v>373</v>
      </c>
      <c r="O121" t="str">
        <f t="shared" si="9"/>
        <v>SFM</v>
      </c>
      <c r="P121" s="3" t="str">
        <f t="shared" si="10"/>
        <v>75</v>
      </c>
      <c r="Q121" t="str">
        <f t="shared" si="11"/>
        <v>w1</v>
      </c>
    </row>
    <row r="122" spans="1:17" x14ac:dyDescent="0.3">
      <c r="A122">
        <v>23</v>
      </c>
      <c r="B122" t="str">
        <f t="shared" si="7"/>
        <v>SFM</v>
      </c>
      <c r="C122" t="str">
        <f t="shared" si="6"/>
        <v>w15</v>
      </c>
      <c r="D122">
        <v>2</v>
      </c>
      <c r="E122">
        <v>15</v>
      </c>
      <c r="F122" t="str">
        <f t="shared" si="8"/>
        <v>SFMw15V85</v>
      </c>
      <c r="G122">
        <v>2.0000492000000002E-2</v>
      </c>
      <c r="H122">
        <v>1.9999646999999999E-2</v>
      </c>
      <c r="I122">
        <v>7.6886380000000004E-2</v>
      </c>
      <c r="J122">
        <v>0.25125171699999999</v>
      </c>
      <c r="K122">
        <v>0.63186176400000005</v>
      </c>
      <c r="L122" t="s">
        <v>291</v>
      </c>
      <c r="M122" t="s">
        <v>373</v>
      </c>
      <c r="O122" t="str">
        <f t="shared" si="9"/>
        <v>SFM</v>
      </c>
      <c r="P122" s="3" t="str">
        <f t="shared" si="10"/>
        <v>85</v>
      </c>
      <c r="Q122" t="str">
        <f t="shared" si="11"/>
        <v>w2</v>
      </c>
    </row>
    <row r="123" spans="1:17" x14ac:dyDescent="0.3">
      <c r="A123">
        <v>23</v>
      </c>
      <c r="B123" t="str">
        <f t="shared" si="7"/>
        <v>SFM</v>
      </c>
      <c r="C123" t="str">
        <f t="shared" si="6"/>
        <v>w15</v>
      </c>
      <c r="D123">
        <v>3</v>
      </c>
      <c r="E123">
        <v>15</v>
      </c>
      <c r="F123" t="str">
        <f t="shared" si="8"/>
        <v>SFMw15V96</v>
      </c>
      <c r="G123">
        <v>0.48409768399999997</v>
      </c>
      <c r="H123">
        <v>1.9999247000000001E-2</v>
      </c>
      <c r="I123">
        <v>3.92647E-2</v>
      </c>
      <c r="J123">
        <v>1.9999286000000002E-2</v>
      </c>
      <c r="K123">
        <v>0.43663908299999998</v>
      </c>
      <c r="L123" t="s">
        <v>291</v>
      </c>
      <c r="M123" t="s">
        <v>373</v>
      </c>
      <c r="O123" t="str">
        <f t="shared" si="9"/>
        <v>SFM</v>
      </c>
      <c r="P123" s="3" t="str">
        <f t="shared" si="10"/>
        <v>96</v>
      </c>
      <c r="Q123" t="str">
        <f t="shared" si="11"/>
        <v>w3</v>
      </c>
    </row>
    <row r="124" spans="1:17" x14ac:dyDescent="0.3">
      <c r="A124">
        <v>23</v>
      </c>
      <c r="B124" t="str">
        <f t="shared" si="7"/>
        <v>SFM</v>
      </c>
      <c r="C124" t="str">
        <f t="shared" si="6"/>
        <v>w15</v>
      </c>
      <c r="D124">
        <v>4</v>
      </c>
      <c r="E124">
        <v>15</v>
      </c>
      <c r="F124" t="str">
        <f t="shared" si="8"/>
        <v>SFMw15V03</v>
      </c>
      <c r="G124">
        <v>2.2568797000000002E-2</v>
      </c>
      <c r="H124">
        <v>1.9999389999999999E-2</v>
      </c>
      <c r="I124">
        <v>0.20004243699999999</v>
      </c>
      <c r="J124">
        <v>0.42131303199999998</v>
      </c>
      <c r="K124">
        <v>0.33607634400000003</v>
      </c>
      <c r="L124" t="s">
        <v>291</v>
      </c>
      <c r="M124" t="s">
        <v>373</v>
      </c>
      <c r="O124" t="str">
        <f t="shared" si="9"/>
        <v>SFM</v>
      </c>
      <c r="P124" s="3" t="str">
        <f t="shared" si="10"/>
        <v>03</v>
      </c>
      <c r="Q124" t="str">
        <f t="shared" si="11"/>
        <v>w4</v>
      </c>
    </row>
    <row r="125" spans="1:17" x14ac:dyDescent="0.3">
      <c r="A125">
        <v>23</v>
      </c>
      <c r="B125" t="str">
        <f t="shared" si="7"/>
        <v>SFM</v>
      </c>
      <c r="C125" t="str">
        <f t="shared" si="6"/>
        <v>w15</v>
      </c>
      <c r="D125">
        <v>5</v>
      </c>
      <c r="E125">
        <v>15</v>
      </c>
      <c r="F125" t="str">
        <f t="shared" si="8"/>
        <v>SFMw15V07</v>
      </c>
      <c r="G125">
        <v>0.482510781</v>
      </c>
      <c r="H125">
        <v>2.0000917E-2</v>
      </c>
      <c r="I125">
        <v>3.1965899999999998E-2</v>
      </c>
      <c r="J125">
        <v>2.0063141999999999E-2</v>
      </c>
      <c r="K125">
        <v>0.44545926000000002</v>
      </c>
      <c r="L125" t="s">
        <v>291</v>
      </c>
      <c r="M125" t="s">
        <v>373</v>
      </c>
      <c r="O125" t="str">
        <f t="shared" si="9"/>
        <v>SFM</v>
      </c>
      <c r="P125" s="3" t="str">
        <f t="shared" si="10"/>
        <v>07</v>
      </c>
      <c r="Q125" t="str">
        <f t="shared" si="11"/>
        <v>w5</v>
      </c>
    </row>
    <row r="126" spans="1:17" x14ac:dyDescent="0.3">
      <c r="A126">
        <v>23</v>
      </c>
      <c r="B126" t="str">
        <f t="shared" si="7"/>
        <v>SFM</v>
      </c>
      <c r="C126" t="str">
        <f t="shared" si="6"/>
        <v>w15</v>
      </c>
      <c r="D126">
        <v>6</v>
      </c>
      <c r="E126">
        <v>15</v>
      </c>
      <c r="F126" t="str">
        <f t="shared" si="8"/>
        <v>SFMw15V11</v>
      </c>
      <c r="G126">
        <v>0.482510781</v>
      </c>
      <c r="H126">
        <v>2.0000917E-2</v>
      </c>
      <c r="I126">
        <v>3.1965899999999998E-2</v>
      </c>
      <c r="J126">
        <v>2.0063141999999999E-2</v>
      </c>
      <c r="K126">
        <v>0.44545926000000002</v>
      </c>
      <c r="L126" t="s">
        <v>291</v>
      </c>
      <c r="M126" t="s">
        <v>373</v>
      </c>
      <c r="O126" t="str">
        <f t="shared" si="9"/>
        <v>SFM</v>
      </c>
      <c r="P126" s="3">
        <f t="shared" si="10"/>
        <v>11</v>
      </c>
      <c r="Q126" t="str">
        <f t="shared" si="11"/>
        <v>w6</v>
      </c>
    </row>
    <row r="127" spans="1:17" x14ac:dyDescent="0.3">
      <c r="A127">
        <v>23</v>
      </c>
      <c r="B127" t="str">
        <f t="shared" si="7"/>
        <v>SFM</v>
      </c>
      <c r="C127" t="str">
        <f t="shared" si="6"/>
        <v>w15</v>
      </c>
      <c r="D127">
        <v>7</v>
      </c>
      <c r="E127">
        <v>15</v>
      </c>
      <c r="F127" t="str">
        <f t="shared" si="8"/>
        <v>SFMw15V14</v>
      </c>
      <c r="G127">
        <v>0.482510781</v>
      </c>
      <c r="H127">
        <v>2.0000917E-2</v>
      </c>
      <c r="I127">
        <v>3.1965899999999998E-2</v>
      </c>
      <c r="J127">
        <v>2.0063141999999999E-2</v>
      </c>
      <c r="K127">
        <v>0.44545926000000002</v>
      </c>
      <c r="L127" t="s">
        <v>291</v>
      </c>
      <c r="O127" t="str">
        <f t="shared" si="9"/>
        <v>SFM</v>
      </c>
      <c r="P127" s="3">
        <f t="shared" si="10"/>
        <v>14</v>
      </c>
      <c r="Q127" t="str">
        <f t="shared" si="11"/>
        <v>w7</v>
      </c>
    </row>
    <row r="128" spans="1:17" x14ac:dyDescent="0.3">
      <c r="A128">
        <v>23</v>
      </c>
      <c r="B128" t="str">
        <f t="shared" si="7"/>
        <v>SFM</v>
      </c>
      <c r="C128" t="str">
        <f t="shared" si="6"/>
        <v>w16</v>
      </c>
      <c r="D128">
        <v>1</v>
      </c>
      <c r="E128">
        <v>16</v>
      </c>
      <c r="F128" t="str">
        <f t="shared" si="8"/>
        <v>SFMw16V75</v>
      </c>
      <c r="G128">
        <v>0.150686656</v>
      </c>
      <c r="H128">
        <v>1.9999304999999998E-2</v>
      </c>
      <c r="I128">
        <v>0.75</v>
      </c>
      <c r="J128">
        <v>1.9999159999999998E-2</v>
      </c>
      <c r="K128">
        <v>5.9314879000000001E-2</v>
      </c>
      <c r="L128" t="s">
        <v>291</v>
      </c>
      <c r="M128" t="s">
        <v>373</v>
      </c>
      <c r="O128" t="str">
        <f t="shared" si="9"/>
        <v>SFM</v>
      </c>
      <c r="P128" s="3" t="str">
        <f t="shared" si="10"/>
        <v>75</v>
      </c>
      <c r="Q128" t="str">
        <f t="shared" si="11"/>
        <v>w1</v>
      </c>
    </row>
    <row r="129" spans="1:17" x14ac:dyDescent="0.3">
      <c r="A129">
        <v>23</v>
      </c>
      <c r="B129" t="str">
        <f t="shared" si="7"/>
        <v>SFM</v>
      </c>
      <c r="C129" t="str">
        <f t="shared" si="6"/>
        <v>w16</v>
      </c>
      <c r="D129">
        <v>2</v>
      </c>
      <c r="E129">
        <v>16</v>
      </c>
      <c r="F129" t="str">
        <f t="shared" si="8"/>
        <v>SFMw16V85</v>
      </c>
      <c r="G129">
        <v>0.16280742400000001</v>
      </c>
      <c r="H129">
        <v>0.24185711300000001</v>
      </c>
      <c r="I129">
        <v>0.10291542300000001</v>
      </c>
      <c r="J129">
        <v>0.201911232</v>
      </c>
      <c r="K129">
        <v>0.29050880699999998</v>
      </c>
      <c r="L129" t="s">
        <v>291</v>
      </c>
      <c r="M129" t="s">
        <v>373</v>
      </c>
      <c r="O129" t="str">
        <f t="shared" si="9"/>
        <v>SFM</v>
      </c>
      <c r="P129" s="3" t="str">
        <f t="shared" si="10"/>
        <v>85</v>
      </c>
      <c r="Q129" t="str">
        <f t="shared" si="11"/>
        <v>w2</v>
      </c>
    </row>
    <row r="130" spans="1:17" x14ac:dyDescent="0.3">
      <c r="A130">
        <v>23</v>
      </c>
      <c r="B130" t="str">
        <f t="shared" si="7"/>
        <v>SFM</v>
      </c>
      <c r="C130" t="str">
        <f t="shared" si="6"/>
        <v>w16</v>
      </c>
      <c r="D130">
        <v>3</v>
      </c>
      <c r="E130">
        <v>16</v>
      </c>
      <c r="F130" t="str">
        <f t="shared" si="8"/>
        <v>SFMw16V96</v>
      </c>
      <c r="G130">
        <v>7.2954191000000002E-2</v>
      </c>
      <c r="H130">
        <v>0.13704765899999999</v>
      </c>
      <c r="I130">
        <v>0.74999986799999996</v>
      </c>
      <c r="J130">
        <v>1.999911E-2</v>
      </c>
      <c r="K130">
        <v>1.9999171E-2</v>
      </c>
      <c r="L130" t="s">
        <v>291</v>
      </c>
      <c r="M130" t="s">
        <v>373</v>
      </c>
      <c r="O130" t="str">
        <f t="shared" si="9"/>
        <v>SFM</v>
      </c>
      <c r="P130" s="3" t="str">
        <f t="shared" si="10"/>
        <v>96</v>
      </c>
      <c r="Q130" t="str">
        <f t="shared" si="11"/>
        <v>w3</v>
      </c>
    </row>
    <row r="131" spans="1:17" x14ac:dyDescent="0.3">
      <c r="A131">
        <v>23</v>
      </c>
      <c r="B131" t="str">
        <f t="shared" si="7"/>
        <v>SFM</v>
      </c>
      <c r="C131" t="str">
        <f t="shared" si="6"/>
        <v>w16</v>
      </c>
      <c r="D131">
        <v>4</v>
      </c>
      <c r="E131">
        <v>16</v>
      </c>
      <c r="F131" t="str">
        <f t="shared" si="8"/>
        <v>SFMw16V03</v>
      </c>
      <c r="G131">
        <v>0.12796769299999999</v>
      </c>
      <c r="H131">
        <v>1.9999341E-2</v>
      </c>
      <c r="I131">
        <v>0.75</v>
      </c>
      <c r="J131">
        <v>1.9998999999999999E-2</v>
      </c>
      <c r="K131">
        <v>8.2033966E-2</v>
      </c>
      <c r="L131" t="s">
        <v>291</v>
      </c>
      <c r="M131" t="s">
        <v>373</v>
      </c>
      <c r="O131" t="str">
        <f t="shared" si="9"/>
        <v>SFM</v>
      </c>
      <c r="P131" s="3" t="str">
        <f t="shared" si="10"/>
        <v>03</v>
      </c>
      <c r="Q131" t="str">
        <f t="shared" si="11"/>
        <v>w4</v>
      </c>
    </row>
    <row r="132" spans="1:17" x14ac:dyDescent="0.3">
      <c r="A132">
        <v>23</v>
      </c>
      <c r="B132" t="str">
        <f t="shared" si="7"/>
        <v>SFM</v>
      </c>
      <c r="C132" t="str">
        <f t="shared" si="6"/>
        <v>w16</v>
      </c>
      <c r="D132">
        <v>5</v>
      </c>
      <c r="E132">
        <v>16</v>
      </c>
      <c r="F132" t="str">
        <f t="shared" si="8"/>
        <v>SFMw16V07</v>
      </c>
      <c r="G132">
        <v>0.13344692399999999</v>
      </c>
      <c r="H132">
        <v>0.16517653600000001</v>
      </c>
      <c r="I132">
        <v>0.65790035700000005</v>
      </c>
      <c r="J132">
        <v>2.347575E-2</v>
      </c>
      <c r="K132">
        <v>2.0000431999999999E-2</v>
      </c>
      <c r="L132" t="s">
        <v>291</v>
      </c>
      <c r="M132" t="s">
        <v>373</v>
      </c>
      <c r="O132" t="str">
        <f t="shared" si="9"/>
        <v>SFM</v>
      </c>
      <c r="P132" s="3" t="str">
        <f t="shared" si="10"/>
        <v>07</v>
      </c>
      <c r="Q132" t="str">
        <f t="shared" si="11"/>
        <v>w5</v>
      </c>
    </row>
    <row r="133" spans="1:17" x14ac:dyDescent="0.3">
      <c r="A133">
        <v>23</v>
      </c>
      <c r="B133" t="str">
        <f t="shared" si="7"/>
        <v>SFM</v>
      </c>
      <c r="C133" t="str">
        <f t="shared" si="6"/>
        <v>w16</v>
      </c>
      <c r="D133">
        <v>6</v>
      </c>
      <c r="E133">
        <v>16</v>
      </c>
      <c r="F133" t="str">
        <f t="shared" si="8"/>
        <v>SFMw16V11</v>
      </c>
      <c r="G133">
        <v>0.13344692399999999</v>
      </c>
      <c r="H133">
        <v>0.16517653600000001</v>
      </c>
      <c r="I133">
        <v>0.65790035700000005</v>
      </c>
      <c r="J133">
        <v>2.347575E-2</v>
      </c>
      <c r="K133">
        <v>2.0000431999999999E-2</v>
      </c>
      <c r="L133" t="s">
        <v>291</v>
      </c>
      <c r="M133" t="s">
        <v>373</v>
      </c>
      <c r="O133" t="str">
        <f t="shared" si="9"/>
        <v>SFM</v>
      </c>
      <c r="P133" s="3">
        <f t="shared" si="10"/>
        <v>11</v>
      </c>
      <c r="Q133" t="str">
        <f t="shared" si="11"/>
        <v>w6</v>
      </c>
    </row>
    <row r="134" spans="1:17" x14ac:dyDescent="0.3">
      <c r="A134">
        <v>23</v>
      </c>
      <c r="B134" t="str">
        <f t="shared" si="7"/>
        <v>SFM</v>
      </c>
      <c r="C134" t="str">
        <f t="shared" si="6"/>
        <v>w16</v>
      </c>
      <c r="D134">
        <v>7</v>
      </c>
      <c r="E134">
        <v>16</v>
      </c>
      <c r="F134" t="str">
        <f t="shared" si="8"/>
        <v>SFMw16V14</v>
      </c>
      <c r="G134">
        <v>0.13344692399999999</v>
      </c>
      <c r="H134">
        <v>0.16517653600000001</v>
      </c>
      <c r="I134">
        <v>0.65790035700000005</v>
      </c>
      <c r="J134">
        <v>2.347575E-2</v>
      </c>
      <c r="K134">
        <v>2.0000431999999999E-2</v>
      </c>
      <c r="L134" t="s">
        <v>291</v>
      </c>
      <c r="O134" t="str">
        <f t="shared" si="9"/>
        <v>SFM</v>
      </c>
      <c r="P134" s="3">
        <f t="shared" si="10"/>
        <v>14</v>
      </c>
      <c r="Q134" t="str">
        <f t="shared" si="11"/>
        <v>w7</v>
      </c>
    </row>
    <row r="135" spans="1:17" x14ac:dyDescent="0.3">
      <c r="A135">
        <v>24</v>
      </c>
      <c r="B135" t="str">
        <f t="shared" si="7"/>
        <v>MFM</v>
      </c>
      <c r="C135" t="str">
        <f>"w"&amp;"0"&amp;E135</f>
        <v>w01</v>
      </c>
      <c r="D135">
        <v>1</v>
      </c>
      <c r="E135">
        <v>1</v>
      </c>
      <c r="F135" t="str">
        <f t="shared" si="8"/>
        <v>MFMw01V75</v>
      </c>
      <c r="G135">
        <v>0.75</v>
      </c>
      <c r="H135">
        <v>0.136227342</v>
      </c>
      <c r="I135">
        <v>1.9999018E-2</v>
      </c>
      <c r="J135">
        <v>7.3724169000000006E-2</v>
      </c>
      <c r="K135">
        <v>2.0049470999999999E-2</v>
      </c>
      <c r="L135" t="s">
        <v>291</v>
      </c>
      <c r="M135" t="s">
        <v>382</v>
      </c>
      <c r="O135" t="str">
        <f t="shared" si="9"/>
        <v>MFM</v>
      </c>
      <c r="P135" s="3" t="str">
        <f t="shared" si="10"/>
        <v>75</v>
      </c>
      <c r="Q135" t="str">
        <f t="shared" si="11"/>
        <v>w1</v>
      </c>
    </row>
    <row r="136" spans="1:17" x14ac:dyDescent="0.3">
      <c r="A136">
        <v>24</v>
      </c>
      <c r="B136" t="str">
        <f t="shared" si="7"/>
        <v>MFM</v>
      </c>
      <c r="C136" t="str">
        <f t="shared" ref="C136:C197" si="12">"w"&amp;"0"&amp;E136</f>
        <v>w01</v>
      </c>
      <c r="D136">
        <v>2</v>
      </c>
      <c r="E136">
        <v>1</v>
      </c>
      <c r="F136" t="str">
        <f t="shared" si="8"/>
        <v>MFMw01V85</v>
      </c>
      <c r="G136">
        <v>0.72050609300000001</v>
      </c>
      <c r="H136">
        <v>0.11281579799999999</v>
      </c>
      <c r="I136">
        <v>0.104420374</v>
      </c>
      <c r="J136">
        <v>3.0842550999999999E-2</v>
      </c>
      <c r="K136">
        <v>3.1415183999999999E-2</v>
      </c>
      <c r="L136" t="s">
        <v>291</v>
      </c>
      <c r="M136" t="s">
        <v>382</v>
      </c>
      <c r="O136" t="str">
        <f t="shared" si="9"/>
        <v>MFM</v>
      </c>
      <c r="P136" s="3" t="str">
        <f t="shared" si="10"/>
        <v>85</v>
      </c>
      <c r="Q136" t="str">
        <f t="shared" si="11"/>
        <v>w2</v>
      </c>
    </row>
    <row r="137" spans="1:17" x14ac:dyDescent="0.3">
      <c r="A137">
        <v>24</v>
      </c>
      <c r="B137" t="str">
        <f t="shared" si="7"/>
        <v>MFM</v>
      </c>
      <c r="C137" t="str">
        <f t="shared" si="12"/>
        <v>w01</v>
      </c>
      <c r="D137">
        <v>3</v>
      </c>
      <c r="E137">
        <v>1</v>
      </c>
      <c r="F137" t="str">
        <f t="shared" si="8"/>
        <v>MFMw01V96</v>
      </c>
      <c r="G137">
        <v>0.37346126699999999</v>
      </c>
      <c r="H137">
        <v>2.0000143000000001E-2</v>
      </c>
      <c r="I137">
        <v>0.56653931199999996</v>
      </c>
      <c r="J137">
        <v>1.9999843999999999E-2</v>
      </c>
      <c r="K137">
        <v>1.9999434999999999E-2</v>
      </c>
      <c r="L137" t="s">
        <v>291</v>
      </c>
      <c r="M137" t="s">
        <v>382</v>
      </c>
      <c r="O137" t="str">
        <f t="shared" si="9"/>
        <v>MFM</v>
      </c>
      <c r="P137" s="3" t="str">
        <f t="shared" si="10"/>
        <v>96</v>
      </c>
      <c r="Q137" t="str">
        <f t="shared" si="11"/>
        <v>w3</v>
      </c>
    </row>
    <row r="138" spans="1:17" x14ac:dyDescent="0.3">
      <c r="A138">
        <v>24</v>
      </c>
      <c r="B138" t="str">
        <f t="shared" si="7"/>
        <v>MFM</v>
      </c>
      <c r="C138" t="str">
        <f t="shared" si="12"/>
        <v>w01</v>
      </c>
      <c r="D138">
        <v>4</v>
      </c>
      <c r="E138">
        <v>1</v>
      </c>
      <c r="F138" t="str">
        <f t="shared" si="8"/>
        <v>MFMw01V03</v>
      </c>
      <c r="G138">
        <v>0.75</v>
      </c>
      <c r="H138">
        <v>0.12536472100000001</v>
      </c>
      <c r="I138">
        <v>1.999917E-2</v>
      </c>
      <c r="J138">
        <v>8.4636109000000001E-2</v>
      </c>
      <c r="K138">
        <v>0.02</v>
      </c>
      <c r="L138" t="s">
        <v>291</v>
      </c>
      <c r="M138" t="s">
        <v>382</v>
      </c>
      <c r="O138" t="str">
        <f t="shared" si="9"/>
        <v>MFM</v>
      </c>
      <c r="P138" s="3" t="str">
        <f t="shared" si="10"/>
        <v>03</v>
      </c>
      <c r="Q138" t="str">
        <f t="shared" si="11"/>
        <v>w4</v>
      </c>
    </row>
    <row r="139" spans="1:17" x14ac:dyDescent="0.3">
      <c r="A139">
        <v>24</v>
      </c>
      <c r="B139" t="str">
        <f t="shared" si="7"/>
        <v>MFM</v>
      </c>
      <c r="C139" t="str">
        <f t="shared" si="12"/>
        <v>w01</v>
      </c>
      <c r="D139">
        <v>5</v>
      </c>
      <c r="E139">
        <v>1</v>
      </c>
      <c r="F139" t="str">
        <f t="shared" si="8"/>
        <v>MFMw01V07</v>
      </c>
      <c r="G139">
        <v>0.70631327200000005</v>
      </c>
      <c r="H139">
        <v>1.9999172999999999E-2</v>
      </c>
      <c r="I139">
        <v>1.9999241000000001E-2</v>
      </c>
      <c r="J139">
        <v>2.0913112000000001E-2</v>
      </c>
      <c r="K139">
        <v>0.23277520199999999</v>
      </c>
      <c r="L139" t="s">
        <v>291</v>
      </c>
      <c r="M139" t="s">
        <v>382</v>
      </c>
      <c r="O139" t="str">
        <f t="shared" si="9"/>
        <v>MFM</v>
      </c>
      <c r="P139" s="3" t="str">
        <f t="shared" si="10"/>
        <v>07</v>
      </c>
      <c r="Q139" t="str">
        <f t="shared" si="11"/>
        <v>w5</v>
      </c>
    </row>
    <row r="140" spans="1:17" x14ac:dyDescent="0.3">
      <c r="A140">
        <v>24</v>
      </c>
      <c r="B140" t="str">
        <f t="shared" si="7"/>
        <v>MFM</v>
      </c>
      <c r="C140" t="str">
        <f t="shared" si="12"/>
        <v>w01</v>
      </c>
      <c r="D140">
        <v>6</v>
      </c>
      <c r="E140">
        <v>1</v>
      </c>
      <c r="F140" t="str">
        <f t="shared" si="8"/>
        <v>MFMw01V11</v>
      </c>
      <c r="G140">
        <v>0.70631327200000005</v>
      </c>
      <c r="H140">
        <v>1.9999172999999999E-2</v>
      </c>
      <c r="I140">
        <v>1.9999241000000001E-2</v>
      </c>
      <c r="J140">
        <v>2.0913112000000001E-2</v>
      </c>
      <c r="K140">
        <v>0.23277520199999999</v>
      </c>
      <c r="L140" t="s">
        <v>291</v>
      </c>
      <c r="M140" t="s">
        <v>382</v>
      </c>
      <c r="O140" t="str">
        <f t="shared" si="9"/>
        <v>MFM</v>
      </c>
      <c r="P140" s="3">
        <f t="shared" si="10"/>
        <v>11</v>
      </c>
      <c r="Q140" t="str">
        <f t="shared" si="11"/>
        <v>w6</v>
      </c>
    </row>
    <row r="141" spans="1:17" x14ac:dyDescent="0.3">
      <c r="A141">
        <v>24</v>
      </c>
      <c r="B141" t="str">
        <f t="shared" si="7"/>
        <v>MFM</v>
      </c>
      <c r="C141" t="str">
        <f t="shared" si="12"/>
        <v>w01</v>
      </c>
      <c r="D141">
        <v>7</v>
      </c>
      <c r="E141">
        <v>1</v>
      </c>
      <c r="F141" t="str">
        <f t="shared" si="8"/>
        <v>MFMw01V14</v>
      </c>
      <c r="G141">
        <v>0.70631327200000005</v>
      </c>
      <c r="H141">
        <v>1.9999172999999999E-2</v>
      </c>
      <c r="I141">
        <v>1.9999241000000001E-2</v>
      </c>
      <c r="J141">
        <v>2.0913112000000001E-2</v>
      </c>
      <c r="K141">
        <v>0.23277520199999999</v>
      </c>
      <c r="L141" t="s">
        <v>291</v>
      </c>
      <c r="O141" t="str">
        <f t="shared" si="9"/>
        <v>MFM</v>
      </c>
      <c r="P141" s="3">
        <f t="shared" si="10"/>
        <v>14</v>
      </c>
      <c r="Q141" t="str">
        <f t="shared" si="11"/>
        <v>w7</v>
      </c>
    </row>
    <row r="142" spans="1:17" x14ac:dyDescent="0.3">
      <c r="A142">
        <v>24</v>
      </c>
      <c r="B142" t="str">
        <f t="shared" si="7"/>
        <v>MFM</v>
      </c>
      <c r="C142" t="str">
        <f t="shared" si="12"/>
        <v>w02</v>
      </c>
      <c r="D142">
        <v>1</v>
      </c>
      <c r="E142">
        <v>2</v>
      </c>
      <c r="F142" t="str">
        <f t="shared" si="8"/>
        <v>MFMw02V75</v>
      </c>
      <c r="G142">
        <v>0.12737973899999999</v>
      </c>
      <c r="H142">
        <v>0.20284595999999999</v>
      </c>
      <c r="I142">
        <v>0.02</v>
      </c>
      <c r="J142">
        <v>0.37874816</v>
      </c>
      <c r="K142">
        <v>0.27102614000000003</v>
      </c>
      <c r="L142" t="s">
        <v>291</v>
      </c>
      <c r="M142" t="s">
        <v>382</v>
      </c>
      <c r="O142" t="str">
        <f t="shared" si="9"/>
        <v>MFM</v>
      </c>
      <c r="P142" s="3" t="str">
        <f t="shared" si="10"/>
        <v>75</v>
      </c>
      <c r="Q142" t="str">
        <f t="shared" si="11"/>
        <v>w1</v>
      </c>
    </row>
    <row r="143" spans="1:17" x14ac:dyDescent="0.3">
      <c r="A143">
        <v>24</v>
      </c>
      <c r="B143" t="str">
        <f t="shared" si="7"/>
        <v>MFM</v>
      </c>
      <c r="C143" t="str">
        <f t="shared" si="12"/>
        <v>w02</v>
      </c>
      <c r="D143">
        <v>2</v>
      </c>
      <c r="E143">
        <v>2</v>
      </c>
      <c r="F143" t="str">
        <f t="shared" si="8"/>
        <v>MFMw02V85</v>
      </c>
      <c r="G143">
        <v>9.4357050999999997E-2</v>
      </c>
      <c r="H143">
        <v>0.27247156</v>
      </c>
      <c r="I143">
        <v>2.0000054999999999E-2</v>
      </c>
      <c r="J143">
        <v>0.38796752000000001</v>
      </c>
      <c r="K143">
        <v>0.225203813</v>
      </c>
      <c r="L143" t="s">
        <v>291</v>
      </c>
      <c r="M143" t="s">
        <v>382</v>
      </c>
      <c r="O143" t="str">
        <f t="shared" si="9"/>
        <v>MFM</v>
      </c>
      <c r="P143" s="3" t="str">
        <f t="shared" si="10"/>
        <v>85</v>
      </c>
      <c r="Q143" t="str">
        <f t="shared" si="11"/>
        <v>w2</v>
      </c>
    </row>
    <row r="144" spans="1:17" x14ac:dyDescent="0.3">
      <c r="A144">
        <v>24</v>
      </c>
      <c r="B144" t="str">
        <f t="shared" si="7"/>
        <v>MFM</v>
      </c>
      <c r="C144" t="str">
        <f t="shared" si="12"/>
        <v>w02</v>
      </c>
      <c r="D144">
        <v>3</v>
      </c>
      <c r="E144">
        <v>2</v>
      </c>
      <c r="F144" t="str">
        <f t="shared" si="8"/>
        <v>MFMw02V96</v>
      </c>
      <c r="G144">
        <v>0.101616649</v>
      </c>
      <c r="H144">
        <v>0.220429078</v>
      </c>
      <c r="I144">
        <v>2.0173835000000001E-2</v>
      </c>
      <c r="J144">
        <v>0.452709525</v>
      </c>
      <c r="K144">
        <v>0.20507091199999999</v>
      </c>
      <c r="L144" t="s">
        <v>291</v>
      </c>
      <c r="M144" t="s">
        <v>382</v>
      </c>
      <c r="O144" t="str">
        <f t="shared" si="9"/>
        <v>MFM</v>
      </c>
      <c r="P144" s="3" t="str">
        <f t="shared" si="10"/>
        <v>96</v>
      </c>
      <c r="Q144" t="str">
        <f t="shared" si="11"/>
        <v>w3</v>
      </c>
    </row>
    <row r="145" spans="1:17" x14ac:dyDescent="0.3">
      <c r="A145">
        <v>24</v>
      </c>
      <c r="B145" t="str">
        <f t="shared" si="7"/>
        <v>MFM</v>
      </c>
      <c r="C145" t="str">
        <f t="shared" si="12"/>
        <v>w02</v>
      </c>
      <c r="D145">
        <v>4</v>
      </c>
      <c r="E145">
        <v>2</v>
      </c>
      <c r="F145" t="str">
        <f t="shared" si="8"/>
        <v>MFMw02V03</v>
      </c>
      <c r="G145">
        <v>0.36329833700000003</v>
      </c>
      <c r="H145">
        <v>0.43124767600000002</v>
      </c>
      <c r="I145">
        <v>2.0025629E-2</v>
      </c>
      <c r="J145">
        <v>0.15450535600000001</v>
      </c>
      <c r="K145">
        <v>3.0923002000000002E-2</v>
      </c>
      <c r="L145" t="s">
        <v>291</v>
      </c>
      <c r="M145" t="s">
        <v>382</v>
      </c>
      <c r="O145" t="str">
        <f t="shared" si="9"/>
        <v>MFM</v>
      </c>
      <c r="P145" s="3" t="str">
        <f t="shared" si="10"/>
        <v>03</v>
      </c>
      <c r="Q145" t="str">
        <f t="shared" si="11"/>
        <v>w4</v>
      </c>
    </row>
    <row r="146" spans="1:17" x14ac:dyDescent="0.3">
      <c r="A146">
        <v>24</v>
      </c>
      <c r="B146" t="str">
        <f t="shared" si="7"/>
        <v>MFM</v>
      </c>
      <c r="C146" t="str">
        <f t="shared" si="12"/>
        <v>w02</v>
      </c>
      <c r="D146">
        <v>5</v>
      </c>
      <c r="E146">
        <v>2</v>
      </c>
      <c r="F146" t="str">
        <f t="shared" si="8"/>
        <v>MFMw02V07</v>
      </c>
      <c r="G146">
        <v>1.9999179999999998E-2</v>
      </c>
      <c r="H146">
        <v>0.52702554000000001</v>
      </c>
      <c r="I146">
        <v>0.204148098</v>
      </c>
      <c r="J146">
        <v>0.228828112</v>
      </c>
      <c r="K146">
        <v>1.9999070000000001E-2</v>
      </c>
      <c r="L146" t="s">
        <v>291</v>
      </c>
      <c r="M146" t="s">
        <v>382</v>
      </c>
      <c r="O146" t="str">
        <f t="shared" si="9"/>
        <v>MFM</v>
      </c>
      <c r="P146" s="3" t="str">
        <f t="shared" si="10"/>
        <v>07</v>
      </c>
      <c r="Q146" t="str">
        <f t="shared" si="11"/>
        <v>w5</v>
      </c>
    </row>
    <row r="147" spans="1:17" x14ac:dyDescent="0.3">
      <c r="A147">
        <v>24</v>
      </c>
      <c r="B147" t="str">
        <f t="shared" si="7"/>
        <v>MFM</v>
      </c>
      <c r="C147" t="str">
        <f t="shared" si="12"/>
        <v>w02</v>
      </c>
      <c r="D147">
        <v>6</v>
      </c>
      <c r="E147">
        <v>2</v>
      </c>
      <c r="F147" t="str">
        <f t="shared" si="8"/>
        <v>MFMw02V11</v>
      </c>
      <c r="G147">
        <v>1.9999179999999998E-2</v>
      </c>
      <c r="H147">
        <v>0.52702554000000001</v>
      </c>
      <c r="I147">
        <v>0.204148098</v>
      </c>
      <c r="J147">
        <v>0.228828112</v>
      </c>
      <c r="K147">
        <v>1.9999070000000001E-2</v>
      </c>
      <c r="L147" t="s">
        <v>291</v>
      </c>
      <c r="M147" t="s">
        <v>382</v>
      </c>
      <c r="O147" t="str">
        <f t="shared" si="9"/>
        <v>MFM</v>
      </c>
      <c r="P147" s="3">
        <f t="shared" si="10"/>
        <v>11</v>
      </c>
      <c r="Q147" t="str">
        <f t="shared" si="11"/>
        <v>w6</v>
      </c>
    </row>
    <row r="148" spans="1:17" x14ac:dyDescent="0.3">
      <c r="A148">
        <v>24</v>
      </c>
      <c r="B148" t="str">
        <f t="shared" si="7"/>
        <v>MFM</v>
      </c>
      <c r="C148" t="str">
        <f t="shared" si="12"/>
        <v>w02</v>
      </c>
      <c r="D148">
        <v>7</v>
      </c>
      <c r="E148">
        <v>2</v>
      </c>
      <c r="F148" t="str">
        <f t="shared" si="8"/>
        <v>MFMw02V14</v>
      </c>
      <c r="G148">
        <v>1.9999179999999998E-2</v>
      </c>
      <c r="H148">
        <v>0.52702554000000001</v>
      </c>
      <c r="I148">
        <v>0.204148098</v>
      </c>
      <c r="J148">
        <v>0.228828112</v>
      </c>
      <c r="K148">
        <v>1.9999070000000001E-2</v>
      </c>
      <c r="L148" t="s">
        <v>291</v>
      </c>
      <c r="O148" t="str">
        <f t="shared" si="9"/>
        <v>MFM</v>
      </c>
      <c r="P148" s="3">
        <f t="shared" si="10"/>
        <v>14</v>
      </c>
      <c r="Q148" t="str">
        <f t="shared" si="11"/>
        <v>w7</v>
      </c>
    </row>
    <row r="149" spans="1:17" x14ac:dyDescent="0.3">
      <c r="A149">
        <v>24</v>
      </c>
      <c r="B149" t="str">
        <f t="shared" si="7"/>
        <v>MFM</v>
      </c>
      <c r="C149" t="str">
        <f t="shared" si="12"/>
        <v>w03</v>
      </c>
      <c r="D149">
        <v>1</v>
      </c>
      <c r="E149">
        <v>3</v>
      </c>
      <c r="F149" t="str">
        <f t="shared" si="8"/>
        <v>MFMw03V75</v>
      </c>
      <c r="G149">
        <v>0.25220526999999998</v>
      </c>
      <c r="H149">
        <v>0.25705836199999998</v>
      </c>
      <c r="I149">
        <v>0.29381882799999998</v>
      </c>
      <c r="J149">
        <v>0.15181233799999999</v>
      </c>
      <c r="K149">
        <v>4.5105201999999997E-2</v>
      </c>
      <c r="L149" t="s">
        <v>291</v>
      </c>
      <c r="M149" t="s">
        <v>382</v>
      </c>
      <c r="O149" t="str">
        <f t="shared" si="9"/>
        <v>MFM</v>
      </c>
      <c r="P149" s="3" t="str">
        <f t="shared" si="10"/>
        <v>75</v>
      </c>
      <c r="Q149" t="str">
        <f t="shared" si="11"/>
        <v>w1</v>
      </c>
    </row>
    <row r="150" spans="1:17" x14ac:dyDescent="0.3">
      <c r="A150">
        <v>24</v>
      </c>
      <c r="B150" t="str">
        <f t="shared" si="7"/>
        <v>MFM</v>
      </c>
      <c r="C150" t="str">
        <f t="shared" si="12"/>
        <v>w03</v>
      </c>
      <c r="D150">
        <v>2</v>
      </c>
      <c r="E150">
        <v>3</v>
      </c>
      <c r="F150" t="str">
        <f t="shared" si="8"/>
        <v>MFMw03V85</v>
      </c>
      <c r="G150">
        <v>0.20827005200000001</v>
      </c>
      <c r="H150">
        <v>9.0967632000000007E-2</v>
      </c>
      <c r="I150">
        <v>0.21753496</v>
      </c>
      <c r="J150">
        <v>0.27851617099999998</v>
      </c>
      <c r="K150">
        <v>0.20471118499999999</v>
      </c>
      <c r="L150" t="s">
        <v>291</v>
      </c>
      <c r="M150" t="s">
        <v>382</v>
      </c>
      <c r="O150" t="str">
        <f t="shared" si="9"/>
        <v>MFM</v>
      </c>
      <c r="P150" s="3" t="str">
        <f t="shared" si="10"/>
        <v>85</v>
      </c>
      <c r="Q150" t="str">
        <f t="shared" si="11"/>
        <v>w2</v>
      </c>
    </row>
    <row r="151" spans="1:17" x14ac:dyDescent="0.3">
      <c r="A151">
        <v>24</v>
      </c>
      <c r="B151" t="str">
        <f t="shared" si="7"/>
        <v>MFM</v>
      </c>
      <c r="C151" t="str">
        <f t="shared" si="12"/>
        <v>w03</v>
      </c>
      <c r="D151">
        <v>3</v>
      </c>
      <c r="E151">
        <v>3</v>
      </c>
      <c r="F151" t="str">
        <f t="shared" si="8"/>
        <v>MFMw03V96</v>
      </c>
      <c r="G151">
        <v>0.33691458299999999</v>
      </c>
      <c r="H151">
        <v>0.19623913900000001</v>
      </c>
      <c r="I151">
        <v>0.18460401100000001</v>
      </c>
      <c r="J151">
        <v>0.151469662</v>
      </c>
      <c r="K151">
        <v>0.13077260499999999</v>
      </c>
      <c r="L151" t="s">
        <v>291</v>
      </c>
      <c r="M151" t="s">
        <v>382</v>
      </c>
      <c r="O151" t="str">
        <f t="shared" si="9"/>
        <v>MFM</v>
      </c>
      <c r="P151" s="3" t="str">
        <f t="shared" si="10"/>
        <v>96</v>
      </c>
      <c r="Q151" t="str">
        <f t="shared" si="11"/>
        <v>w3</v>
      </c>
    </row>
    <row r="152" spans="1:17" x14ac:dyDescent="0.3">
      <c r="A152">
        <v>24</v>
      </c>
      <c r="B152" t="str">
        <f t="shared" ref="B152:B215" si="13">VLOOKUP(A152,$X$28:$Y$31,2,0)</f>
        <v>MFM</v>
      </c>
      <c r="C152" t="str">
        <f t="shared" si="12"/>
        <v>w03</v>
      </c>
      <c r="D152">
        <v>4</v>
      </c>
      <c r="E152">
        <v>3</v>
      </c>
      <c r="F152" t="str">
        <f t="shared" ref="F152:F215" si="14">B152&amp;C152&amp;"V"&amp;P152</f>
        <v>MFMw03V03</v>
      </c>
      <c r="G152">
        <v>1.9999003000000001E-2</v>
      </c>
      <c r="H152">
        <v>1.9999284999999999E-2</v>
      </c>
      <c r="I152">
        <v>2.0108292999999999E-2</v>
      </c>
      <c r="J152">
        <v>0.49296527200000001</v>
      </c>
      <c r="K152">
        <v>0.446928147</v>
      </c>
      <c r="L152" t="s">
        <v>291</v>
      </c>
      <c r="M152" t="s">
        <v>382</v>
      </c>
      <c r="O152" t="str">
        <f t="shared" ref="O152:O215" si="15">INDEX($Y$6:$Y$33,$A152,1)</f>
        <v>MFM</v>
      </c>
      <c r="P152" s="3" t="str">
        <f t="shared" ref="P152:P215" si="16">INDEX($AB$6:$AB$17,$D152,1)</f>
        <v>03</v>
      </c>
      <c r="Q152" t="str">
        <f t="shared" ref="Q152:Q215" si="17">"w"&amp;D152</f>
        <v>w4</v>
      </c>
    </row>
    <row r="153" spans="1:17" x14ac:dyDescent="0.3">
      <c r="A153">
        <v>24</v>
      </c>
      <c r="B153" t="str">
        <f t="shared" si="13"/>
        <v>MFM</v>
      </c>
      <c r="C153" t="str">
        <f t="shared" si="12"/>
        <v>w03</v>
      </c>
      <c r="D153">
        <v>5</v>
      </c>
      <c r="E153">
        <v>3</v>
      </c>
      <c r="F153" t="str">
        <f t="shared" si="14"/>
        <v>MFMw03V07</v>
      </c>
      <c r="G153">
        <v>0.02</v>
      </c>
      <c r="H153">
        <v>6.1755379999999999E-2</v>
      </c>
      <c r="I153">
        <v>9.5884769999999994E-2</v>
      </c>
      <c r="J153">
        <v>0.38515299600000003</v>
      </c>
      <c r="K153">
        <v>0.43720685300000001</v>
      </c>
      <c r="L153" t="s">
        <v>291</v>
      </c>
      <c r="M153" t="s">
        <v>382</v>
      </c>
      <c r="O153" t="str">
        <f t="shared" si="15"/>
        <v>MFM</v>
      </c>
      <c r="P153" s="3" t="str">
        <f t="shared" si="16"/>
        <v>07</v>
      </c>
      <c r="Q153" t="str">
        <f t="shared" si="17"/>
        <v>w5</v>
      </c>
    </row>
    <row r="154" spans="1:17" x14ac:dyDescent="0.3">
      <c r="A154">
        <v>24</v>
      </c>
      <c r="B154" t="str">
        <f t="shared" si="13"/>
        <v>MFM</v>
      </c>
      <c r="C154" t="str">
        <f t="shared" si="12"/>
        <v>w03</v>
      </c>
      <c r="D154">
        <v>6</v>
      </c>
      <c r="E154">
        <v>3</v>
      </c>
      <c r="F154" t="str">
        <f t="shared" si="14"/>
        <v>MFMw03V11</v>
      </c>
      <c r="G154">
        <v>0.02</v>
      </c>
      <c r="H154">
        <v>6.1755379999999999E-2</v>
      </c>
      <c r="I154">
        <v>9.5884769999999994E-2</v>
      </c>
      <c r="J154">
        <v>0.38515299600000003</v>
      </c>
      <c r="K154">
        <v>0.43720685300000001</v>
      </c>
      <c r="L154" t="s">
        <v>291</v>
      </c>
      <c r="M154" t="s">
        <v>382</v>
      </c>
      <c r="O154" t="str">
        <f t="shared" si="15"/>
        <v>MFM</v>
      </c>
      <c r="P154" s="3">
        <f t="shared" si="16"/>
        <v>11</v>
      </c>
      <c r="Q154" t="str">
        <f t="shared" si="17"/>
        <v>w6</v>
      </c>
    </row>
    <row r="155" spans="1:17" x14ac:dyDescent="0.3">
      <c r="A155">
        <v>24</v>
      </c>
      <c r="B155" t="str">
        <f t="shared" si="13"/>
        <v>MFM</v>
      </c>
      <c r="C155" t="str">
        <f t="shared" si="12"/>
        <v>w03</v>
      </c>
      <c r="D155">
        <v>7</v>
      </c>
      <c r="E155">
        <v>3</v>
      </c>
      <c r="F155" t="str">
        <f t="shared" si="14"/>
        <v>MFMw03V14</v>
      </c>
      <c r="G155">
        <v>0.02</v>
      </c>
      <c r="H155">
        <v>6.1755379999999999E-2</v>
      </c>
      <c r="I155">
        <v>9.5884769999999994E-2</v>
      </c>
      <c r="J155">
        <v>0.38515299600000003</v>
      </c>
      <c r="K155">
        <v>0.43720685300000001</v>
      </c>
      <c r="L155" t="s">
        <v>291</v>
      </c>
      <c r="O155" t="str">
        <f t="shared" si="15"/>
        <v>MFM</v>
      </c>
      <c r="P155" s="3">
        <f t="shared" si="16"/>
        <v>14</v>
      </c>
      <c r="Q155" t="str">
        <f t="shared" si="17"/>
        <v>w7</v>
      </c>
    </row>
    <row r="156" spans="1:17" x14ac:dyDescent="0.3">
      <c r="A156">
        <v>24</v>
      </c>
      <c r="B156" t="str">
        <f t="shared" si="13"/>
        <v>MFM</v>
      </c>
      <c r="C156" t="str">
        <f t="shared" si="12"/>
        <v>w04</v>
      </c>
      <c r="D156">
        <v>1</v>
      </c>
      <c r="E156">
        <v>4</v>
      </c>
      <c r="F156" t="str">
        <f t="shared" si="14"/>
        <v>MFMw04V75</v>
      </c>
      <c r="G156">
        <v>8.2073571999999997E-2</v>
      </c>
      <c r="H156">
        <v>0.20104543</v>
      </c>
      <c r="I156">
        <v>0.19753004399999999</v>
      </c>
      <c r="J156">
        <v>0.49928489100000001</v>
      </c>
      <c r="K156">
        <v>2.0066062999999999E-2</v>
      </c>
      <c r="L156" t="s">
        <v>291</v>
      </c>
      <c r="M156" t="s">
        <v>382</v>
      </c>
      <c r="O156" t="str">
        <f t="shared" si="15"/>
        <v>MFM</v>
      </c>
      <c r="P156" s="3" t="str">
        <f t="shared" si="16"/>
        <v>75</v>
      </c>
      <c r="Q156" t="str">
        <f t="shared" si="17"/>
        <v>w1</v>
      </c>
    </row>
    <row r="157" spans="1:17" x14ac:dyDescent="0.3">
      <c r="A157">
        <v>24</v>
      </c>
      <c r="B157" t="str">
        <f t="shared" si="13"/>
        <v>MFM</v>
      </c>
      <c r="C157" t="str">
        <f t="shared" si="12"/>
        <v>w04</v>
      </c>
      <c r="D157">
        <v>2</v>
      </c>
      <c r="E157">
        <v>4</v>
      </c>
      <c r="F157" t="str">
        <f t="shared" si="14"/>
        <v>MFMw04V85</v>
      </c>
      <c r="G157">
        <v>2.0381336E-2</v>
      </c>
      <c r="H157">
        <v>3.0604526E-2</v>
      </c>
      <c r="I157">
        <v>0.45838231000000002</v>
      </c>
      <c r="J157">
        <v>7.2686633E-2</v>
      </c>
      <c r="K157">
        <v>0.41794519600000002</v>
      </c>
      <c r="L157" t="s">
        <v>291</v>
      </c>
      <c r="M157" t="s">
        <v>382</v>
      </c>
      <c r="O157" t="str">
        <f t="shared" si="15"/>
        <v>MFM</v>
      </c>
      <c r="P157" s="3" t="str">
        <f t="shared" si="16"/>
        <v>85</v>
      </c>
      <c r="Q157" t="str">
        <f t="shared" si="17"/>
        <v>w2</v>
      </c>
    </row>
    <row r="158" spans="1:17" x14ac:dyDescent="0.3">
      <c r="A158">
        <v>24</v>
      </c>
      <c r="B158" t="str">
        <f t="shared" si="13"/>
        <v>MFM</v>
      </c>
      <c r="C158" t="str">
        <f t="shared" si="12"/>
        <v>w04</v>
      </c>
      <c r="D158">
        <v>3</v>
      </c>
      <c r="E158">
        <v>4</v>
      </c>
      <c r="F158" t="str">
        <f t="shared" si="14"/>
        <v>MFMw04V96</v>
      </c>
      <c r="G158">
        <v>0.02</v>
      </c>
      <c r="H158">
        <v>0.36705262399999999</v>
      </c>
      <c r="I158">
        <v>0.151234538</v>
      </c>
      <c r="J158">
        <v>0.18425814800000001</v>
      </c>
      <c r="K158">
        <v>0.27745469</v>
      </c>
      <c r="L158" t="s">
        <v>291</v>
      </c>
      <c r="M158" t="s">
        <v>382</v>
      </c>
      <c r="O158" t="str">
        <f t="shared" si="15"/>
        <v>MFM</v>
      </c>
      <c r="P158" s="3" t="str">
        <f t="shared" si="16"/>
        <v>96</v>
      </c>
      <c r="Q158" t="str">
        <f t="shared" si="17"/>
        <v>w3</v>
      </c>
    </row>
    <row r="159" spans="1:17" x14ac:dyDescent="0.3">
      <c r="A159">
        <v>24</v>
      </c>
      <c r="B159" t="str">
        <f t="shared" si="13"/>
        <v>MFM</v>
      </c>
      <c r="C159" t="str">
        <f t="shared" si="12"/>
        <v>w04</v>
      </c>
      <c r="D159">
        <v>4</v>
      </c>
      <c r="E159">
        <v>4</v>
      </c>
      <c r="F159" t="str">
        <f t="shared" si="14"/>
        <v>MFMw04V03</v>
      </c>
      <c r="G159">
        <v>1.9999000999999999E-2</v>
      </c>
      <c r="H159">
        <v>0.75</v>
      </c>
      <c r="I159">
        <v>0.18992947499999999</v>
      </c>
      <c r="J159">
        <v>2.0071845000000001E-2</v>
      </c>
      <c r="K159">
        <v>1.9999678999999999E-2</v>
      </c>
      <c r="L159" t="s">
        <v>291</v>
      </c>
      <c r="M159" t="s">
        <v>382</v>
      </c>
      <c r="O159" t="str">
        <f t="shared" si="15"/>
        <v>MFM</v>
      </c>
      <c r="P159" s="3" t="str">
        <f t="shared" si="16"/>
        <v>03</v>
      </c>
      <c r="Q159" t="str">
        <f t="shared" si="17"/>
        <v>w4</v>
      </c>
    </row>
    <row r="160" spans="1:17" x14ac:dyDescent="0.3">
      <c r="A160">
        <v>24</v>
      </c>
      <c r="B160" t="str">
        <f t="shared" si="13"/>
        <v>MFM</v>
      </c>
      <c r="C160" t="str">
        <f t="shared" si="12"/>
        <v>w04</v>
      </c>
      <c r="D160">
        <v>5</v>
      </c>
      <c r="E160">
        <v>4</v>
      </c>
      <c r="F160" t="str">
        <f t="shared" si="14"/>
        <v>MFMw04V07</v>
      </c>
      <c r="G160">
        <v>1.9999136000000001E-2</v>
      </c>
      <c r="H160">
        <v>0.401111579</v>
      </c>
      <c r="I160">
        <v>0.22926205799999999</v>
      </c>
      <c r="J160">
        <v>1.9999415E-2</v>
      </c>
      <c r="K160">
        <v>0.32962781299999999</v>
      </c>
      <c r="L160" t="s">
        <v>291</v>
      </c>
      <c r="M160" t="s">
        <v>382</v>
      </c>
      <c r="O160" t="str">
        <f t="shared" si="15"/>
        <v>MFM</v>
      </c>
      <c r="P160" s="3" t="str">
        <f t="shared" si="16"/>
        <v>07</v>
      </c>
      <c r="Q160" t="str">
        <f t="shared" si="17"/>
        <v>w5</v>
      </c>
    </row>
    <row r="161" spans="1:17" x14ac:dyDescent="0.3">
      <c r="A161">
        <v>24</v>
      </c>
      <c r="B161" t="str">
        <f t="shared" si="13"/>
        <v>MFM</v>
      </c>
      <c r="C161" t="str">
        <f t="shared" si="12"/>
        <v>w04</v>
      </c>
      <c r="D161">
        <v>6</v>
      </c>
      <c r="E161">
        <v>4</v>
      </c>
      <c r="F161" t="str">
        <f t="shared" si="14"/>
        <v>MFMw04V11</v>
      </c>
      <c r="G161">
        <v>1.9999136000000001E-2</v>
      </c>
      <c r="H161">
        <v>0.401111579</v>
      </c>
      <c r="I161">
        <v>0.22926205799999999</v>
      </c>
      <c r="J161">
        <v>1.9999415E-2</v>
      </c>
      <c r="K161">
        <v>0.32962781299999999</v>
      </c>
      <c r="L161" t="s">
        <v>291</v>
      </c>
      <c r="M161" t="s">
        <v>382</v>
      </c>
      <c r="O161" t="str">
        <f t="shared" si="15"/>
        <v>MFM</v>
      </c>
      <c r="P161" s="3">
        <f t="shared" si="16"/>
        <v>11</v>
      </c>
      <c r="Q161" t="str">
        <f t="shared" si="17"/>
        <v>w6</v>
      </c>
    </row>
    <row r="162" spans="1:17" x14ac:dyDescent="0.3">
      <c r="A162">
        <v>24</v>
      </c>
      <c r="B162" t="str">
        <f t="shared" si="13"/>
        <v>MFM</v>
      </c>
      <c r="C162" t="str">
        <f t="shared" si="12"/>
        <v>w04</v>
      </c>
      <c r="D162">
        <v>7</v>
      </c>
      <c r="E162">
        <v>4</v>
      </c>
      <c r="F162" t="str">
        <f t="shared" si="14"/>
        <v>MFMw04V14</v>
      </c>
      <c r="G162">
        <v>1.9999136000000001E-2</v>
      </c>
      <c r="H162">
        <v>0.401111579</v>
      </c>
      <c r="I162">
        <v>0.22926205799999999</v>
      </c>
      <c r="J162">
        <v>1.9999415E-2</v>
      </c>
      <c r="K162">
        <v>0.32962781299999999</v>
      </c>
      <c r="L162" t="s">
        <v>291</v>
      </c>
      <c r="O162" t="str">
        <f t="shared" si="15"/>
        <v>MFM</v>
      </c>
      <c r="P162" s="3">
        <f t="shared" si="16"/>
        <v>14</v>
      </c>
      <c r="Q162" t="str">
        <f t="shared" si="17"/>
        <v>w7</v>
      </c>
    </row>
    <row r="163" spans="1:17" x14ac:dyDescent="0.3">
      <c r="A163">
        <v>24</v>
      </c>
      <c r="B163" t="str">
        <f t="shared" si="13"/>
        <v>MFM</v>
      </c>
      <c r="C163" t="str">
        <f t="shared" si="12"/>
        <v>w05</v>
      </c>
      <c r="D163">
        <v>1</v>
      </c>
      <c r="E163">
        <v>5</v>
      </c>
      <c r="F163" t="str">
        <f t="shared" si="14"/>
        <v>MFMw05V75</v>
      </c>
      <c r="G163">
        <v>1.9999171E-2</v>
      </c>
      <c r="H163">
        <v>2.0004729999999998E-2</v>
      </c>
      <c r="I163">
        <v>0.196026749</v>
      </c>
      <c r="J163">
        <v>0.29239678400000002</v>
      </c>
      <c r="K163">
        <v>0.47157256600000003</v>
      </c>
      <c r="L163" t="s">
        <v>291</v>
      </c>
      <c r="M163" t="s">
        <v>382</v>
      </c>
      <c r="O163" t="str">
        <f t="shared" si="15"/>
        <v>MFM</v>
      </c>
      <c r="P163" s="3" t="str">
        <f t="shared" si="16"/>
        <v>75</v>
      </c>
      <c r="Q163" t="str">
        <f t="shared" si="17"/>
        <v>w1</v>
      </c>
    </row>
    <row r="164" spans="1:17" x14ac:dyDescent="0.3">
      <c r="A164">
        <v>24</v>
      </c>
      <c r="B164" t="str">
        <f t="shared" si="13"/>
        <v>MFM</v>
      </c>
      <c r="C164" t="str">
        <f t="shared" si="12"/>
        <v>w05</v>
      </c>
      <c r="D164">
        <v>2</v>
      </c>
      <c r="E164">
        <v>5</v>
      </c>
      <c r="F164" t="str">
        <f t="shared" si="14"/>
        <v>MFMw05V85</v>
      </c>
      <c r="G164">
        <v>2.0431769999999998E-2</v>
      </c>
      <c r="H164">
        <v>1.9999513E-2</v>
      </c>
      <c r="I164">
        <v>0.316740929</v>
      </c>
      <c r="J164">
        <v>5.3698514000000003E-2</v>
      </c>
      <c r="K164">
        <v>0.58912927400000004</v>
      </c>
      <c r="L164" t="s">
        <v>291</v>
      </c>
      <c r="M164" t="s">
        <v>382</v>
      </c>
      <c r="O164" t="str">
        <f t="shared" si="15"/>
        <v>MFM</v>
      </c>
      <c r="P164" s="3" t="str">
        <f t="shared" si="16"/>
        <v>85</v>
      </c>
      <c r="Q164" t="str">
        <f t="shared" si="17"/>
        <v>w2</v>
      </c>
    </row>
    <row r="165" spans="1:17" x14ac:dyDescent="0.3">
      <c r="A165">
        <v>24</v>
      </c>
      <c r="B165" t="str">
        <f t="shared" si="13"/>
        <v>MFM</v>
      </c>
      <c r="C165" t="str">
        <f t="shared" si="12"/>
        <v>w05</v>
      </c>
      <c r="D165">
        <v>3</v>
      </c>
      <c r="E165">
        <v>5</v>
      </c>
      <c r="F165" t="str">
        <f t="shared" si="14"/>
        <v>MFMw05V96</v>
      </c>
      <c r="G165">
        <v>2.1172396999999999E-2</v>
      </c>
      <c r="H165">
        <v>0.39530669099999999</v>
      </c>
      <c r="I165">
        <v>0.02</v>
      </c>
      <c r="J165">
        <v>2.3645625999999999E-2</v>
      </c>
      <c r="K165">
        <v>0.53987528500000004</v>
      </c>
      <c r="L165" t="s">
        <v>291</v>
      </c>
      <c r="M165" t="s">
        <v>382</v>
      </c>
      <c r="O165" t="str">
        <f t="shared" si="15"/>
        <v>MFM</v>
      </c>
      <c r="P165" s="3" t="str">
        <f t="shared" si="16"/>
        <v>96</v>
      </c>
      <c r="Q165" t="str">
        <f t="shared" si="17"/>
        <v>w3</v>
      </c>
    </row>
    <row r="166" spans="1:17" x14ac:dyDescent="0.3">
      <c r="A166">
        <v>24</v>
      </c>
      <c r="B166" t="str">
        <f t="shared" si="13"/>
        <v>MFM</v>
      </c>
      <c r="C166" t="str">
        <f t="shared" si="12"/>
        <v>w05</v>
      </c>
      <c r="D166">
        <v>4</v>
      </c>
      <c r="E166">
        <v>5</v>
      </c>
      <c r="F166" t="str">
        <f t="shared" si="14"/>
        <v>MFMw05V03</v>
      </c>
      <c r="G166">
        <v>2.0000881000000002E-2</v>
      </c>
      <c r="H166">
        <v>2.0018932999999999E-2</v>
      </c>
      <c r="I166">
        <v>0.33423835299999999</v>
      </c>
      <c r="J166">
        <v>0.31510315100000003</v>
      </c>
      <c r="K166">
        <v>0.31063868100000003</v>
      </c>
      <c r="L166" t="s">
        <v>291</v>
      </c>
      <c r="M166" t="s">
        <v>382</v>
      </c>
      <c r="O166" t="str">
        <f t="shared" si="15"/>
        <v>MFM</v>
      </c>
      <c r="P166" s="3" t="str">
        <f t="shared" si="16"/>
        <v>03</v>
      </c>
      <c r="Q166" t="str">
        <f t="shared" si="17"/>
        <v>w4</v>
      </c>
    </row>
    <row r="167" spans="1:17" x14ac:dyDescent="0.3">
      <c r="A167">
        <v>24</v>
      </c>
      <c r="B167" t="str">
        <f t="shared" si="13"/>
        <v>MFM</v>
      </c>
      <c r="C167" t="str">
        <f t="shared" si="12"/>
        <v>w05</v>
      </c>
      <c r="D167">
        <v>5</v>
      </c>
      <c r="E167">
        <v>5</v>
      </c>
      <c r="F167" t="str">
        <f t="shared" si="14"/>
        <v>MFMw05V07</v>
      </c>
      <c r="G167">
        <v>1.9999000999999999E-2</v>
      </c>
      <c r="H167">
        <v>0.56906088300000002</v>
      </c>
      <c r="I167">
        <v>4.1676689000000003E-2</v>
      </c>
      <c r="J167">
        <v>2.0001505999999999E-2</v>
      </c>
      <c r="K167">
        <v>0.34926192</v>
      </c>
      <c r="L167" t="s">
        <v>291</v>
      </c>
      <c r="M167" t="s">
        <v>382</v>
      </c>
      <c r="O167" t="str">
        <f t="shared" si="15"/>
        <v>MFM</v>
      </c>
      <c r="P167" s="3" t="str">
        <f t="shared" si="16"/>
        <v>07</v>
      </c>
      <c r="Q167" t="str">
        <f t="shared" si="17"/>
        <v>w5</v>
      </c>
    </row>
    <row r="168" spans="1:17" x14ac:dyDescent="0.3">
      <c r="A168">
        <v>24</v>
      </c>
      <c r="B168" t="str">
        <f t="shared" si="13"/>
        <v>MFM</v>
      </c>
      <c r="C168" t="str">
        <f t="shared" si="12"/>
        <v>w05</v>
      </c>
      <c r="D168">
        <v>6</v>
      </c>
      <c r="E168">
        <v>5</v>
      </c>
      <c r="F168" t="str">
        <f t="shared" si="14"/>
        <v>MFMw05V11</v>
      </c>
      <c r="G168">
        <v>1.9999000999999999E-2</v>
      </c>
      <c r="H168">
        <v>0.56906088300000002</v>
      </c>
      <c r="I168">
        <v>4.1676689000000003E-2</v>
      </c>
      <c r="J168">
        <v>2.0001505999999999E-2</v>
      </c>
      <c r="K168">
        <v>0.34926192</v>
      </c>
      <c r="L168" t="s">
        <v>291</v>
      </c>
      <c r="M168" t="s">
        <v>382</v>
      </c>
      <c r="O168" t="str">
        <f t="shared" si="15"/>
        <v>MFM</v>
      </c>
      <c r="P168" s="3">
        <f t="shared" si="16"/>
        <v>11</v>
      </c>
      <c r="Q168" t="str">
        <f t="shared" si="17"/>
        <v>w6</v>
      </c>
    </row>
    <row r="169" spans="1:17" x14ac:dyDescent="0.3">
      <c r="A169">
        <v>24</v>
      </c>
      <c r="B169" t="str">
        <f t="shared" si="13"/>
        <v>MFM</v>
      </c>
      <c r="C169" t="str">
        <f t="shared" si="12"/>
        <v>w05</v>
      </c>
      <c r="D169">
        <v>7</v>
      </c>
      <c r="E169">
        <v>5</v>
      </c>
      <c r="F169" t="str">
        <f t="shared" si="14"/>
        <v>MFMw05V14</v>
      </c>
      <c r="G169">
        <v>1.9999000999999999E-2</v>
      </c>
      <c r="H169">
        <v>0.56906088300000002</v>
      </c>
      <c r="I169">
        <v>4.1676689000000003E-2</v>
      </c>
      <c r="J169">
        <v>2.0001505999999999E-2</v>
      </c>
      <c r="K169">
        <v>0.34926192</v>
      </c>
      <c r="L169" t="s">
        <v>291</v>
      </c>
      <c r="O169" t="str">
        <f t="shared" si="15"/>
        <v>MFM</v>
      </c>
      <c r="P169" s="3">
        <f t="shared" si="16"/>
        <v>14</v>
      </c>
      <c r="Q169" t="str">
        <f t="shared" si="17"/>
        <v>w7</v>
      </c>
    </row>
    <row r="170" spans="1:17" x14ac:dyDescent="0.3">
      <c r="A170">
        <v>24</v>
      </c>
      <c r="B170" t="str">
        <f t="shared" si="13"/>
        <v>MFM</v>
      </c>
      <c r="C170" t="str">
        <f t="shared" si="12"/>
        <v>w06</v>
      </c>
      <c r="D170">
        <v>1</v>
      </c>
      <c r="E170">
        <v>6</v>
      </c>
      <c r="F170" t="str">
        <f t="shared" si="14"/>
        <v>MFMw06V75</v>
      </c>
      <c r="G170">
        <v>0.02</v>
      </c>
      <c r="H170">
        <v>0.32712050399999998</v>
      </c>
      <c r="I170">
        <v>0.20377748200000001</v>
      </c>
      <c r="J170">
        <v>0.22119022499999999</v>
      </c>
      <c r="K170">
        <v>0.227911789</v>
      </c>
      <c r="L170" t="s">
        <v>291</v>
      </c>
      <c r="M170" t="s">
        <v>382</v>
      </c>
      <c r="O170" t="str">
        <f t="shared" si="15"/>
        <v>MFM</v>
      </c>
      <c r="P170" s="3" t="str">
        <f t="shared" si="16"/>
        <v>75</v>
      </c>
      <c r="Q170" t="str">
        <f t="shared" si="17"/>
        <v>w1</v>
      </c>
    </row>
    <row r="171" spans="1:17" x14ac:dyDescent="0.3">
      <c r="A171">
        <v>24</v>
      </c>
      <c r="B171" t="str">
        <f t="shared" si="13"/>
        <v>MFM</v>
      </c>
      <c r="C171" t="str">
        <f t="shared" si="12"/>
        <v>w06</v>
      </c>
      <c r="D171">
        <v>2</v>
      </c>
      <c r="E171">
        <v>6</v>
      </c>
      <c r="F171" t="str">
        <f t="shared" si="14"/>
        <v>MFMw06V85</v>
      </c>
      <c r="G171">
        <v>1.9999013999999999E-2</v>
      </c>
      <c r="H171">
        <v>1.9999014999999998E-2</v>
      </c>
      <c r="I171">
        <v>0.241365253</v>
      </c>
      <c r="J171">
        <v>0.248691092</v>
      </c>
      <c r="K171">
        <v>0.46994562499999998</v>
      </c>
      <c r="L171" t="s">
        <v>291</v>
      </c>
      <c r="M171" t="s">
        <v>382</v>
      </c>
      <c r="O171" t="str">
        <f t="shared" si="15"/>
        <v>MFM</v>
      </c>
      <c r="P171" s="3" t="str">
        <f t="shared" si="16"/>
        <v>85</v>
      </c>
      <c r="Q171" t="str">
        <f t="shared" si="17"/>
        <v>w2</v>
      </c>
    </row>
    <row r="172" spans="1:17" x14ac:dyDescent="0.3">
      <c r="A172">
        <v>24</v>
      </c>
      <c r="B172" t="str">
        <f t="shared" si="13"/>
        <v>MFM</v>
      </c>
      <c r="C172" t="str">
        <f t="shared" si="12"/>
        <v>w06</v>
      </c>
      <c r="D172">
        <v>3</v>
      </c>
      <c r="E172">
        <v>6</v>
      </c>
      <c r="F172" t="str">
        <f t="shared" si="14"/>
        <v>MFMw06V96</v>
      </c>
      <c r="G172">
        <v>2.0044175000000001E-2</v>
      </c>
      <c r="H172">
        <v>4.2761516999999999E-2</v>
      </c>
      <c r="I172">
        <v>0.28268964600000002</v>
      </c>
      <c r="J172">
        <v>0.26603064999999998</v>
      </c>
      <c r="K172">
        <v>0.38847401100000001</v>
      </c>
      <c r="L172" t="s">
        <v>291</v>
      </c>
      <c r="M172" t="s">
        <v>382</v>
      </c>
      <c r="O172" t="str">
        <f t="shared" si="15"/>
        <v>MFM</v>
      </c>
      <c r="P172" s="3" t="str">
        <f t="shared" si="16"/>
        <v>96</v>
      </c>
      <c r="Q172" t="str">
        <f t="shared" si="17"/>
        <v>w3</v>
      </c>
    </row>
    <row r="173" spans="1:17" x14ac:dyDescent="0.3">
      <c r="A173">
        <v>24</v>
      </c>
      <c r="B173" t="str">
        <f t="shared" si="13"/>
        <v>MFM</v>
      </c>
      <c r="C173" t="str">
        <f t="shared" si="12"/>
        <v>w06</v>
      </c>
      <c r="D173">
        <v>4</v>
      </c>
      <c r="E173">
        <v>6</v>
      </c>
      <c r="F173" t="str">
        <f t="shared" si="14"/>
        <v>MFMw06V03</v>
      </c>
      <c r="G173">
        <v>0.02</v>
      </c>
      <c r="H173">
        <v>0.21747697199999999</v>
      </c>
      <c r="I173">
        <v>0.42647961099999998</v>
      </c>
      <c r="J173">
        <v>0.23249821600000001</v>
      </c>
      <c r="K173">
        <v>0.103545201</v>
      </c>
      <c r="L173" t="s">
        <v>291</v>
      </c>
      <c r="M173" t="s">
        <v>382</v>
      </c>
      <c r="O173" t="str">
        <f t="shared" si="15"/>
        <v>MFM</v>
      </c>
      <c r="P173" s="3" t="str">
        <f t="shared" si="16"/>
        <v>03</v>
      </c>
      <c r="Q173" t="str">
        <f t="shared" si="17"/>
        <v>w4</v>
      </c>
    </row>
    <row r="174" spans="1:17" x14ac:dyDescent="0.3">
      <c r="A174">
        <v>24</v>
      </c>
      <c r="B174" t="str">
        <f t="shared" si="13"/>
        <v>MFM</v>
      </c>
      <c r="C174" t="str">
        <f t="shared" si="12"/>
        <v>w06</v>
      </c>
      <c r="D174">
        <v>5</v>
      </c>
      <c r="E174">
        <v>6</v>
      </c>
      <c r="F174" t="str">
        <f t="shared" si="14"/>
        <v>MFMw06V07</v>
      </c>
      <c r="G174">
        <v>2.2372236E-2</v>
      </c>
      <c r="H174">
        <v>7.6893551000000004E-2</v>
      </c>
      <c r="I174">
        <v>0.28192121399999998</v>
      </c>
      <c r="J174">
        <v>0.560863891</v>
      </c>
      <c r="K174">
        <v>5.7949107999999999E-2</v>
      </c>
      <c r="L174" t="s">
        <v>291</v>
      </c>
      <c r="M174" t="s">
        <v>382</v>
      </c>
      <c r="O174" t="str">
        <f t="shared" si="15"/>
        <v>MFM</v>
      </c>
      <c r="P174" s="3" t="str">
        <f t="shared" si="16"/>
        <v>07</v>
      </c>
      <c r="Q174" t="str">
        <f t="shared" si="17"/>
        <v>w5</v>
      </c>
    </row>
    <row r="175" spans="1:17" x14ac:dyDescent="0.3">
      <c r="A175">
        <v>24</v>
      </c>
      <c r="B175" t="str">
        <f t="shared" si="13"/>
        <v>MFM</v>
      </c>
      <c r="C175" t="str">
        <f t="shared" si="12"/>
        <v>w06</v>
      </c>
      <c r="D175">
        <v>6</v>
      </c>
      <c r="E175">
        <v>6</v>
      </c>
      <c r="F175" t="str">
        <f t="shared" si="14"/>
        <v>MFMw06V11</v>
      </c>
      <c r="G175">
        <v>2.2372236E-2</v>
      </c>
      <c r="H175">
        <v>7.6893551000000004E-2</v>
      </c>
      <c r="I175">
        <v>0.28192121399999998</v>
      </c>
      <c r="J175">
        <v>0.560863891</v>
      </c>
      <c r="K175">
        <v>5.7949107999999999E-2</v>
      </c>
      <c r="L175" t="s">
        <v>291</v>
      </c>
      <c r="M175" t="s">
        <v>382</v>
      </c>
      <c r="O175" t="str">
        <f t="shared" si="15"/>
        <v>MFM</v>
      </c>
      <c r="P175" s="3">
        <f t="shared" si="16"/>
        <v>11</v>
      </c>
      <c r="Q175" t="str">
        <f t="shared" si="17"/>
        <v>w6</v>
      </c>
    </row>
    <row r="176" spans="1:17" x14ac:dyDescent="0.3">
      <c r="A176">
        <v>24</v>
      </c>
      <c r="B176" t="str">
        <f t="shared" si="13"/>
        <v>MFM</v>
      </c>
      <c r="C176" t="str">
        <f t="shared" si="12"/>
        <v>w06</v>
      </c>
      <c r="D176">
        <v>7</v>
      </c>
      <c r="E176">
        <v>6</v>
      </c>
      <c r="F176" t="str">
        <f t="shared" si="14"/>
        <v>MFMw06V14</v>
      </c>
      <c r="G176">
        <v>2.2372236E-2</v>
      </c>
      <c r="H176">
        <v>7.6893551000000004E-2</v>
      </c>
      <c r="I176">
        <v>0.28192121399999998</v>
      </c>
      <c r="J176">
        <v>0.560863891</v>
      </c>
      <c r="K176">
        <v>5.7949107999999999E-2</v>
      </c>
      <c r="L176" t="s">
        <v>291</v>
      </c>
      <c r="O176" t="str">
        <f t="shared" si="15"/>
        <v>MFM</v>
      </c>
      <c r="P176" s="3">
        <f t="shared" si="16"/>
        <v>14</v>
      </c>
      <c r="Q176" t="str">
        <f t="shared" si="17"/>
        <v>w7</v>
      </c>
    </row>
    <row r="177" spans="1:17" x14ac:dyDescent="0.3">
      <c r="A177">
        <v>24</v>
      </c>
      <c r="B177" t="str">
        <f t="shared" si="13"/>
        <v>MFM</v>
      </c>
      <c r="C177" t="str">
        <f t="shared" si="12"/>
        <v>w07</v>
      </c>
      <c r="D177">
        <v>1</v>
      </c>
      <c r="E177">
        <v>7</v>
      </c>
      <c r="F177" t="str">
        <f t="shared" si="14"/>
        <v>MFMw07V75</v>
      </c>
      <c r="G177">
        <v>0.152269289</v>
      </c>
      <c r="H177">
        <v>0.591149496</v>
      </c>
      <c r="I177">
        <v>1.9999143E-2</v>
      </c>
      <c r="J177">
        <v>1.9999016000000001E-2</v>
      </c>
      <c r="K177">
        <v>0.216583056</v>
      </c>
      <c r="L177" t="s">
        <v>291</v>
      </c>
      <c r="M177" t="s">
        <v>382</v>
      </c>
      <c r="O177" t="str">
        <f t="shared" si="15"/>
        <v>MFM</v>
      </c>
      <c r="P177" s="3" t="str">
        <f t="shared" si="16"/>
        <v>75</v>
      </c>
      <c r="Q177" t="str">
        <f t="shared" si="17"/>
        <v>w1</v>
      </c>
    </row>
    <row r="178" spans="1:17" x14ac:dyDescent="0.3">
      <c r="A178">
        <v>24</v>
      </c>
      <c r="B178" t="str">
        <f t="shared" si="13"/>
        <v>MFM</v>
      </c>
      <c r="C178" t="str">
        <f t="shared" si="12"/>
        <v>w07</v>
      </c>
      <c r="D178">
        <v>2</v>
      </c>
      <c r="E178">
        <v>7</v>
      </c>
      <c r="F178" t="str">
        <f t="shared" si="14"/>
        <v>MFMw07V85</v>
      </c>
      <c r="G178">
        <v>1.9999328E-2</v>
      </c>
      <c r="H178">
        <v>0.51166535800000001</v>
      </c>
      <c r="I178">
        <v>1.9999205999999999E-2</v>
      </c>
      <c r="J178">
        <v>0.42833695199999999</v>
      </c>
      <c r="K178">
        <v>1.9999156000000001E-2</v>
      </c>
      <c r="L178" t="s">
        <v>291</v>
      </c>
      <c r="M178" t="s">
        <v>382</v>
      </c>
      <c r="O178" t="str">
        <f t="shared" si="15"/>
        <v>MFM</v>
      </c>
      <c r="P178" s="3" t="str">
        <f t="shared" si="16"/>
        <v>85</v>
      </c>
      <c r="Q178" t="str">
        <f t="shared" si="17"/>
        <v>w2</v>
      </c>
    </row>
    <row r="179" spans="1:17" x14ac:dyDescent="0.3">
      <c r="A179">
        <v>24</v>
      </c>
      <c r="B179" t="str">
        <f t="shared" si="13"/>
        <v>MFM</v>
      </c>
      <c r="C179" t="str">
        <f t="shared" si="12"/>
        <v>w07</v>
      </c>
      <c r="D179">
        <v>3</v>
      </c>
      <c r="E179">
        <v>7</v>
      </c>
      <c r="F179" t="str">
        <f t="shared" si="14"/>
        <v>MFMw07V96</v>
      </c>
      <c r="G179">
        <v>1.9999339000000001E-2</v>
      </c>
      <c r="H179">
        <v>0.666228343</v>
      </c>
      <c r="I179">
        <v>0.27377431400000002</v>
      </c>
      <c r="J179">
        <v>1.9998999999999999E-2</v>
      </c>
      <c r="K179">
        <v>1.9999003000000001E-2</v>
      </c>
      <c r="L179" t="s">
        <v>291</v>
      </c>
      <c r="M179" t="s">
        <v>382</v>
      </c>
      <c r="O179" t="str">
        <f t="shared" si="15"/>
        <v>MFM</v>
      </c>
      <c r="P179" s="3" t="str">
        <f t="shared" si="16"/>
        <v>96</v>
      </c>
      <c r="Q179" t="str">
        <f t="shared" si="17"/>
        <v>w3</v>
      </c>
    </row>
    <row r="180" spans="1:17" x14ac:dyDescent="0.3">
      <c r="A180">
        <v>24</v>
      </c>
      <c r="B180" t="str">
        <f t="shared" si="13"/>
        <v>MFM</v>
      </c>
      <c r="C180" t="str">
        <f t="shared" si="12"/>
        <v>w07</v>
      </c>
      <c r="D180">
        <v>4</v>
      </c>
      <c r="E180">
        <v>7</v>
      </c>
      <c r="F180" t="str">
        <f t="shared" si="14"/>
        <v>MFMw07V03</v>
      </c>
      <c r="G180">
        <v>1.9999901E-2</v>
      </c>
      <c r="H180">
        <v>0.40173245200000002</v>
      </c>
      <c r="I180">
        <v>0.34785878100000001</v>
      </c>
      <c r="J180">
        <v>0.21040984400000001</v>
      </c>
      <c r="K180">
        <v>1.9999020999999999E-2</v>
      </c>
      <c r="L180" t="s">
        <v>291</v>
      </c>
      <c r="M180" t="s">
        <v>382</v>
      </c>
      <c r="O180" t="str">
        <f t="shared" si="15"/>
        <v>MFM</v>
      </c>
      <c r="P180" s="3" t="str">
        <f t="shared" si="16"/>
        <v>03</v>
      </c>
      <c r="Q180" t="str">
        <f t="shared" si="17"/>
        <v>w4</v>
      </c>
    </row>
    <row r="181" spans="1:17" x14ac:dyDescent="0.3">
      <c r="A181">
        <v>24</v>
      </c>
      <c r="B181" t="str">
        <f t="shared" si="13"/>
        <v>MFM</v>
      </c>
      <c r="C181" t="str">
        <f t="shared" si="12"/>
        <v>w07</v>
      </c>
      <c r="D181">
        <v>5</v>
      </c>
      <c r="E181">
        <v>7</v>
      </c>
      <c r="F181" t="str">
        <f t="shared" si="14"/>
        <v>MFMw07V07</v>
      </c>
      <c r="G181">
        <v>2.0000212E-2</v>
      </c>
      <c r="H181">
        <v>1.9999183E-2</v>
      </c>
      <c r="I181">
        <v>6.7746013999999993E-2</v>
      </c>
      <c r="J181">
        <v>0.27408991599999999</v>
      </c>
      <c r="K181">
        <v>0.61816467500000005</v>
      </c>
      <c r="L181" t="s">
        <v>291</v>
      </c>
      <c r="M181" t="s">
        <v>382</v>
      </c>
      <c r="O181" t="str">
        <f t="shared" si="15"/>
        <v>MFM</v>
      </c>
      <c r="P181" s="3" t="str">
        <f t="shared" si="16"/>
        <v>07</v>
      </c>
      <c r="Q181" t="str">
        <f t="shared" si="17"/>
        <v>w5</v>
      </c>
    </row>
    <row r="182" spans="1:17" x14ac:dyDescent="0.3">
      <c r="A182">
        <v>24</v>
      </c>
      <c r="B182" t="str">
        <f t="shared" si="13"/>
        <v>MFM</v>
      </c>
      <c r="C182" t="str">
        <f t="shared" si="12"/>
        <v>w07</v>
      </c>
      <c r="D182">
        <v>6</v>
      </c>
      <c r="E182">
        <v>7</v>
      </c>
      <c r="F182" t="str">
        <f t="shared" si="14"/>
        <v>MFMw07V11</v>
      </c>
      <c r="G182">
        <v>2.0000212E-2</v>
      </c>
      <c r="H182">
        <v>1.9999183E-2</v>
      </c>
      <c r="I182">
        <v>6.7746013999999993E-2</v>
      </c>
      <c r="J182">
        <v>0.27408991599999999</v>
      </c>
      <c r="K182">
        <v>0.61816467500000005</v>
      </c>
      <c r="L182" t="s">
        <v>291</v>
      </c>
      <c r="M182" t="s">
        <v>382</v>
      </c>
      <c r="O182" t="str">
        <f t="shared" si="15"/>
        <v>MFM</v>
      </c>
      <c r="P182" s="3">
        <f t="shared" si="16"/>
        <v>11</v>
      </c>
      <c r="Q182" t="str">
        <f t="shared" si="17"/>
        <v>w6</v>
      </c>
    </row>
    <row r="183" spans="1:17" x14ac:dyDescent="0.3">
      <c r="A183">
        <v>24</v>
      </c>
      <c r="B183" t="str">
        <f t="shared" si="13"/>
        <v>MFM</v>
      </c>
      <c r="C183" t="str">
        <f t="shared" si="12"/>
        <v>w07</v>
      </c>
      <c r="D183">
        <v>7</v>
      </c>
      <c r="E183">
        <v>7</v>
      </c>
      <c r="F183" t="str">
        <f t="shared" si="14"/>
        <v>MFMw07V14</v>
      </c>
      <c r="G183">
        <v>2.0000212E-2</v>
      </c>
      <c r="H183">
        <v>1.9999183E-2</v>
      </c>
      <c r="I183">
        <v>6.7746013999999993E-2</v>
      </c>
      <c r="J183">
        <v>0.27408991599999999</v>
      </c>
      <c r="K183">
        <v>0.61816467500000005</v>
      </c>
      <c r="L183" t="s">
        <v>291</v>
      </c>
      <c r="O183" t="str">
        <f t="shared" si="15"/>
        <v>MFM</v>
      </c>
      <c r="P183" s="3">
        <f t="shared" si="16"/>
        <v>14</v>
      </c>
      <c r="Q183" t="str">
        <f t="shared" si="17"/>
        <v>w7</v>
      </c>
    </row>
    <row r="184" spans="1:17" x14ac:dyDescent="0.3">
      <c r="A184">
        <v>24</v>
      </c>
      <c r="B184" t="str">
        <f t="shared" si="13"/>
        <v>MFM</v>
      </c>
      <c r="C184" t="str">
        <f t="shared" si="12"/>
        <v>w08</v>
      </c>
      <c r="D184">
        <v>1</v>
      </c>
      <c r="E184">
        <v>8</v>
      </c>
      <c r="F184" t="str">
        <f t="shared" si="14"/>
        <v>MFMw08V75</v>
      </c>
      <c r="G184">
        <v>2.1823298000000001E-2</v>
      </c>
      <c r="H184">
        <v>0.15680920000000001</v>
      </c>
      <c r="I184">
        <v>0.55311799100000003</v>
      </c>
      <c r="J184">
        <v>0.21382699899999999</v>
      </c>
      <c r="K184">
        <v>5.4422512999999999E-2</v>
      </c>
      <c r="L184" t="s">
        <v>291</v>
      </c>
      <c r="M184" t="s">
        <v>382</v>
      </c>
      <c r="O184" t="str">
        <f t="shared" si="15"/>
        <v>MFM</v>
      </c>
      <c r="P184" s="3" t="str">
        <f t="shared" si="16"/>
        <v>75</v>
      </c>
      <c r="Q184" t="str">
        <f t="shared" si="17"/>
        <v>w1</v>
      </c>
    </row>
    <row r="185" spans="1:17" x14ac:dyDescent="0.3">
      <c r="A185">
        <v>24</v>
      </c>
      <c r="B185" t="str">
        <f t="shared" si="13"/>
        <v>MFM</v>
      </c>
      <c r="C185" t="str">
        <f t="shared" si="12"/>
        <v>w08</v>
      </c>
      <c r="D185">
        <v>2</v>
      </c>
      <c r="E185">
        <v>8</v>
      </c>
      <c r="F185" t="str">
        <f t="shared" si="14"/>
        <v>MFMw08V85</v>
      </c>
      <c r="G185">
        <v>1.9999001999999998E-2</v>
      </c>
      <c r="H185">
        <v>1.9999486E-2</v>
      </c>
      <c r="I185">
        <v>0.58594411499999999</v>
      </c>
      <c r="J185">
        <v>2.0773969999999999E-2</v>
      </c>
      <c r="K185">
        <v>0.35328342699999998</v>
      </c>
      <c r="L185" t="s">
        <v>291</v>
      </c>
      <c r="M185" t="s">
        <v>382</v>
      </c>
      <c r="O185" t="str">
        <f t="shared" si="15"/>
        <v>MFM</v>
      </c>
      <c r="P185" s="3" t="str">
        <f t="shared" si="16"/>
        <v>85</v>
      </c>
      <c r="Q185" t="str">
        <f t="shared" si="17"/>
        <v>w2</v>
      </c>
    </row>
    <row r="186" spans="1:17" x14ac:dyDescent="0.3">
      <c r="A186">
        <v>24</v>
      </c>
      <c r="B186" t="str">
        <f t="shared" si="13"/>
        <v>MFM</v>
      </c>
      <c r="C186" t="str">
        <f t="shared" si="12"/>
        <v>w08</v>
      </c>
      <c r="D186">
        <v>3</v>
      </c>
      <c r="E186">
        <v>8</v>
      </c>
      <c r="F186" t="str">
        <f t="shared" si="14"/>
        <v>MFMw08V96</v>
      </c>
      <c r="G186">
        <v>1.9999000999999999E-2</v>
      </c>
      <c r="H186">
        <v>0.35687091900000001</v>
      </c>
      <c r="I186">
        <v>0.31125919099999999</v>
      </c>
      <c r="J186">
        <v>0.29187121500000002</v>
      </c>
      <c r="K186">
        <v>1.9999675000000001E-2</v>
      </c>
      <c r="L186" t="s">
        <v>291</v>
      </c>
      <c r="M186" t="s">
        <v>382</v>
      </c>
      <c r="O186" t="str">
        <f t="shared" si="15"/>
        <v>MFM</v>
      </c>
      <c r="P186" s="3" t="str">
        <f t="shared" si="16"/>
        <v>96</v>
      </c>
      <c r="Q186" t="str">
        <f t="shared" si="17"/>
        <v>w3</v>
      </c>
    </row>
    <row r="187" spans="1:17" x14ac:dyDescent="0.3">
      <c r="A187">
        <v>24</v>
      </c>
      <c r="B187" t="str">
        <f t="shared" si="13"/>
        <v>MFM</v>
      </c>
      <c r="C187" t="str">
        <f t="shared" si="12"/>
        <v>w08</v>
      </c>
      <c r="D187">
        <v>4</v>
      </c>
      <c r="E187">
        <v>8</v>
      </c>
      <c r="F187" t="str">
        <f t="shared" si="14"/>
        <v>MFMw08V03</v>
      </c>
      <c r="G187">
        <v>8.7990626000000002E-2</v>
      </c>
      <c r="H187">
        <v>0.16792573499999999</v>
      </c>
      <c r="I187">
        <v>0.25447065400000002</v>
      </c>
      <c r="J187">
        <v>0.27107670099999998</v>
      </c>
      <c r="K187">
        <v>0.218536284</v>
      </c>
      <c r="L187" t="s">
        <v>291</v>
      </c>
      <c r="M187" t="s">
        <v>382</v>
      </c>
      <c r="O187" t="str">
        <f t="shared" si="15"/>
        <v>MFM</v>
      </c>
      <c r="P187" s="3" t="str">
        <f t="shared" si="16"/>
        <v>03</v>
      </c>
      <c r="Q187" t="str">
        <f t="shared" si="17"/>
        <v>w4</v>
      </c>
    </row>
    <row r="188" spans="1:17" x14ac:dyDescent="0.3">
      <c r="A188">
        <v>24</v>
      </c>
      <c r="B188" t="str">
        <f t="shared" si="13"/>
        <v>MFM</v>
      </c>
      <c r="C188" t="str">
        <f t="shared" si="12"/>
        <v>w08</v>
      </c>
      <c r="D188">
        <v>5</v>
      </c>
      <c r="E188">
        <v>8</v>
      </c>
      <c r="F188" t="str">
        <f t="shared" si="14"/>
        <v>MFMw08V07</v>
      </c>
      <c r="G188">
        <v>0.25503447899999998</v>
      </c>
      <c r="H188">
        <v>2.0424312E-2</v>
      </c>
      <c r="I188">
        <v>0.50228749800000005</v>
      </c>
      <c r="J188">
        <v>5.3159309000000002E-2</v>
      </c>
      <c r="K188">
        <v>0.169094403</v>
      </c>
      <c r="L188" t="s">
        <v>291</v>
      </c>
      <c r="M188" t="s">
        <v>382</v>
      </c>
      <c r="O188" t="str">
        <f t="shared" si="15"/>
        <v>MFM</v>
      </c>
      <c r="P188" s="3" t="str">
        <f t="shared" si="16"/>
        <v>07</v>
      </c>
      <c r="Q188" t="str">
        <f t="shared" si="17"/>
        <v>w5</v>
      </c>
    </row>
    <row r="189" spans="1:17" x14ac:dyDescent="0.3">
      <c r="A189">
        <v>24</v>
      </c>
      <c r="B189" t="str">
        <f t="shared" si="13"/>
        <v>MFM</v>
      </c>
      <c r="C189" t="str">
        <f t="shared" si="12"/>
        <v>w08</v>
      </c>
      <c r="D189">
        <v>6</v>
      </c>
      <c r="E189">
        <v>8</v>
      </c>
      <c r="F189" t="str">
        <f t="shared" si="14"/>
        <v>MFMw08V11</v>
      </c>
      <c r="G189">
        <v>0.25503447899999998</v>
      </c>
      <c r="H189">
        <v>2.0424312E-2</v>
      </c>
      <c r="I189">
        <v>0.50228749800000005</v>
      </c>
      <c r="J189">
        <v>5.3159309000000002E-2</v>
      </c>
      <c r="K189">
        <v>0.169094403</v>
      </c>
      <c r="L189" t="s">
        <v>291</v>
      </c>
      <c r="M189" t="s">
        <v>382</v>
      </c>
      <c r="O189" t="str">
        <f t="shared" si="15"/>
        <v>MFM</v>
      </c>
      <c r="P189" s="3">
        <f t="shared" si="16"/>
        <v>11</v>
      </c>
      <c r="Q189" t="str">
        <f t="shared" si="17"/>
        <v>w6</v>
      </c>
    </row>
    <row r="190" spans="1:17" x14ac:dyDescent="0.3">
      <c r="A190">
        <v>24</v>
      </c>
      <c r="B190" t="str">
        <f t="shared" si="13"/>
        <v>MFM</v>
      </c>
      <c r="C190" t="str">
        <f t="shared" si="12"/>
        <v>w08</v>
      </c>
      <c r="D190">
        <v>7</v>
      </c>
      <c r="E190">
        <v>8</v>
      </c>
      <c r="F190" t="str">
        <f t="shared" si="14"/>
        <v>MFMw08V14</v>
      </c>
      <c r="G190">
        <v>0.25503447899999998</v>
      </c>
      <c r="H190">
        <v>2.0424312E-2</v>
      </c>
      <c r="I190">
        <v>0.50228749800000005</v>
      </c>
      <c r="J190">
        <v>5.3159309000000002E-2</v>
      </c>
      <c r="K190">
        <v>0.169094403</v>
      </c>
      <c r="L190" t="s">
        <v>291</v>
      </c>
      <c r="O190" t="str">
        <f t="shared" si="15"/>
        <v>MFM</v>
      </c>
      <c r="P190" s="3">
        <f t="shared" si="16"/>
        <v>14</v>
      </c>
      <c r="Q190" t="str">
        <f t="shared" si="17"/>
        <v>w7</v>
      </c>
    </row>
    <row r="191" spans="1:17" x14ac:dyDescent="0.3">
      <c r="A191">
        <v>24</v>
      </c>
      <c r="B191" t="str">
        <f t="shared" si="13"/>
        <v>MFM</v>
      </c>
      <c r="C191" t="str">
        <f t="shared" si="12"/>
        <v>w09</v>
      </c>
      <c r="D191">
        <v>1</v>
      </c>
      <c r="E191">
        <v>9</v>
      </c>
      <c r="F191" t="str">
        <f t="shared" si="14"/>
        <v>MFMw09V75</v>
      </c>
      <c r="G191">
        <v>1.9999741000000001E-2</v>
      </c>
      <c r="H191">
        <v>3.0382121000000002E-2</v>
      </c>
      <c r="I191">
        <v>0.47684157399999999</v>
      </c>
      <c r="J191">
        <v>0.32117035900000002</v>
      </c>
      <c r="K191">
        <v>0.15160620599999999</v>
      </c>
      <c r="L191" t="s">
        <v>291</v>
      </c>
      <c r="M191" t="s">
        <v>382</v>
      </c>
      <c r="O191" t="str">
        <f t="shared" si="15"/>
        <v>MFM</v>
      </c>
      <c r="P191" s="3" t="str">
        <f t="shared" si="16"/>
        <v>75</v>
      </c>
      <c r="Q191" t="str">
        <f t="shared" si="17"/>
        <v>w1</v>
      </c>
    </row>
    <row r="192" spans="1:17" x14ac:dyDescent="0.3">
      <c r="A192">
        <v>24</v>
      </c>
      <c r="B192" t="str">
        <f t="shared" si="13"/>
        <v>MFM</v>
      </c>
      <c r="C192" t="str">
        <f t="shared" si="12"/>
        <v>w09</v>
      </c>
      <c r="D192">
        <v>2</v>
      </c>
      <c r="E192">
        <v>9</v>
      </c>
      <c r="F192" t="str">
        <f t="shared" si="14"/>
        <v>MFMw09V85</v>
      </c>
      <c r="G192">
        <v>0.17331891999999999</v>
      </c>
      <c r="H192">
        <v>1.9999897999999999E-2</v>
      </c>
      <c r="I192">
        <v>2.0095618999999999E-2</v>
      </c>
      <c r="J192">
        <v>0.43928189499999998</v>
      </c>
      <c r="K192">
        <v>0.34730366699999998</v>
      </c>
      <c r="L192" t="s">
        <v>291</v>
      </c>
      <c r="M192" t="s">
        <v>382</v>
      </c>
      <c r="O192" t="str">
        <f t="shared" si="15"/>
        <v>MFM</v>
      </c>
      <c r="P192" s="3" t="str">
        <f t="shared" si="16"/>
        <v>85</v>
      </c>
      <c r="Q192" t="str">
        <f t="shared" si="17"/>
        <v>w2</v>
      </c>
    </row>
    <row r="193" spans="1:17" x14ac:dyDescent="0.3">
      <c r="A193">
        <v>24</v>
      </c>
      <c r="B193" t="str">
        <f t="shared" si="13"/>
        <v>MFM</v>
      </c>
      <c r="C193" t="str">
        <f t="shared" si="12"/>
        <v>w09</v>
      </c>
      <c r="D193">
        <v>3</v>
      </c>
      <c r="E193">
        <v>9</v>
      </c>
      <c r="F193" t="str">
        <f t="shared" si="14"/>
        <v>MFMw09V96</v>
      </c>
      <c r="G193">
        <v>3.0327693999999999E-2</v>
      </c>
      <c r="H193">
        <v>1.9999019999999999E-2</v>
      </c>
      <c r="I193">
        <v>0.68311279899999999</v>
      </c>
      <c r="J193">
        <v>0.24656128499999999</v>
      </c>
      <c r="K193">
        <v>1.9999202000000001E-2</v>
      </c>
      <c r="L193" t="s">
        <v>291</v>
      </c>
      <c r="M193" t="s">
        <v>382</v>
      </c>
      <c r="O193" t="str">
        <f t="shared" si="15"/>
        <v>MFM</v>
      </c>
      <c r="P193" s="3" t="str">
        <f t="shared" si="16"/>
        <v>96</v>
      </c>
      <c r="Q193" t="str">
        <f t="shared" si="17"/>
        <v>w3</v>
      </c>
    </row>
    <row r="194" spans="1:17" x14ac:dyDescent="0.3">
      <c r="A194">
        <v>24</v>
      </c>
      <c r="B194" t="str">
        <f t="shared" si="13"/>
        <v>MFM</v>
      </c>
      <c r="C194" t="str">
        <f t="shared" si="12"/>
        <v>w09</v>
      </c>
      <c r="D194">
        <v>4</v>
      </c>
      <c r="E194">
        <v>9</v>
      </c>
      <c r="F194" t="str">
        <f t="shared" si="14"/>
        <v>MFMw09V03</v>
      </c>
      <c r="G194">
        <v>0.02</v>
      </c>
      <c r="H194">
        <v>0.189708931</v>
      </c>
      <c r="I194">
        <v>0.51967289500000002</v>
      </c>
      <c r="J194">
        <v>0.25053883300000002</v>
      </c>
      <c r="K194">
        <v>2.0079342E-2</v>
      </c>
      <c r="L194" t="s">
        <v>291</v>
      </c>
      <c r="M194" t="s">
        <v>382</v>
      </c>
      <c r="O194" t="str">
        <f t="shared" si="15"/>
        <v>MFM</v>
      </c>
      <c r="P194" s="3" t="str">
        <f t="shared" si="16"/>
        <v>03</v>
      </c>
      <c r="Q194" t="str">
        <f t="shared" si="17"/>
        <v>w4</v>
      </c>
    </row>
    <row r="195" spans="1:17" x14ac:dyDescent="0.3">
      <c r="A195">
        <v>24</v>
      </c>
      <c r="B195" t="str">
        <f t="shared" si="13"/>
        <v>MFM</v>
      </c>
      <c r="C195" t="str">
        <f t="shared" si="12"/>
        <v>w09</v>
      </c>
      <c r="D195">
        <v>5</v>
      </c>
      <c r="E195">
        <v>9</v>
      </c>
      <c r="F195" t="str">
        <f t="shared" si="14"/>
        <v>MFMw09V07</v>
      </c>
      <c r="G195">
        <v>1.9999005E-2</v>
      </c>
      <c r="H195">
        <v>1.9999448999999999E-2</v>
      </c>
      <c r="I195">
        <v>0.25142182899999999</v>
      </c>
      <c r="J195">
        <v>0.45574667299999999</v>
      </c>
      <c r="K195">
        <v>0.25283304400000001</v>
      </c>
      <c r="L195" t="s">
        <v>291</v>
      </c>
      <c r="M195" t="s">
        <v>382</v>
      </c>
      <c r="O195" t="str">
        <f t="shared" si="15"/>
        <v>MFM</v>
      </c>
      <c r="P195" s="3" t="str">
        <f t="shared" si="16"/>
        <v>07</v>
      </c>
      <c r="Q195" t="str">
        <f t="shared" si="17"/>
        <v>w5</v>
      </c>
    </row>
    <row r="196" spans="1:17" x14ac:dyDescent="0.3">
      <c r="A196">
        <v>24</v>
      </c>
      <c r="B196" t="str">
        <f t="shared" si="13"/>
        <v>MFM</v>
      </c>
      <c r="C196" t="str">
        <f t="shared" si="12"/>
        <v>w09</v>
      </c>
      <c r="D196">
        <v>6</v>
      </c>
      <c r="E196">
        <v>9</v>
      </c>
      <c r="F196" t="str">
        <f t="shared" si="14"/>
        <v>MFMw09V11</v>
      </c>
      <c r="G196">
        <v>1.9999005E-2</v>
      </c>
      <c r="H196">
        <v>1.9999448999999999E-2</v>
      </c>
      <c r="I196">
        <v>0.25142182899999999</v>
      </c>
      <c r="J196">
        <v>0.45574667299999999</v>
      </c>
      <c r="K196">
        <v>0.25283304400000001</v>
      </c>
      <c r="L196" t="s">
        <v>291</v>
      </c>
      <c r="M196" t="s">
        <v>382</v>
      </c>
      <c r="O196" t="str">
        <f t="shared" si="15"/>
        <v>MFM</v>
      </c>
      <c r="P196" s="3">
        <f t="shared" si="16"/>
        <v>11</v>
      </c>
      <c r="Q196" t="str">
        <f t="shared" si="17"/>
        <v>w6</v>
      </c>
    </row>
    <row r="197" spans="1:17" x14ac:dyDescent="0.3">
      <c r="A197">
        <v>24</v>
      </c>
      <c r="B197" t="str">
        <f t="shared" si="13"/>
        <v>MFM</v>
      </c>
      <c r="C197" t="str">
        <f t="shared" si="12"/>
        <v>w09</v>
      </c>
      <c r="D197">
        <v>7</v>
      </c>
      <c r="E197">
        <v>9</v>
      </c>
      <c r="F197" t="str">
        <f t="shared" si="14"/>
        <v>MFMw09V14</v>
      </c>
      <c r="G197">
        <v>1.9999005E-2</v>
      </c>
      <c r="H197">
        <v>1.9999448999999999E-2</v>
      </c>
      <c r="I197">
        <v>0.25142182899999999</v>
      </c>
      <c r="J197">
        <v>0.45574667299999999</v>
      </c>
      <c r="K197">
        <v>0.25283304400000001</v>
      </c>
      <c r="L197" t="s">
        <v>291</v>
      </c>
      <c r="O197" t="str">
        <f t="shared" si="15"/>
        <v>MFM</v>
      </c>
      <c r="P197" s="3">
        <f t="shared" si="16"/>
        <v>14</v>
      </c>
      <c r="Q197" t="str">
        <f t="shared" si="17"/>
        <v>w7</v>
      </c>
    </row>
    <row r="198" spans="1:17" x14ac:dyDescent="0.3">
      <c r="A198">
        <v>24</v>
      </c>
      <c r="B198" t="str">
        <f t="shared" si="13"/>
        <v>MFM</v>
      </c>
      <c r="C198" t="str">
        <f>"w"&amp;E198</f>
        <v>w10</v>
      </c>
      <c r="D198">
        <v>1</v>
      </c>
      <c r="E198">
        <v>10</v>
      </c>
      <c r="F198" t="str">
        <f t="shared" si="14"/>
        <v>MFMw10V75</v>
      </c>
      <c r="G198">
        <v>0.38569752000000002</v>
      </c>
      <c r="H198">
        <v>0.02</v>
      </c>
      <c r="I198">
        <v>0.19511421500000001</v>
      </c>
      <c r="J198">
        <v>2.038003E-2</v>
      </c>
      <c r="K198">
        <v>0.37880823600000002</v>
      </c>
      <c r="L198" t="s">
        <v>291</v>
      </c>
      <c r="M198" t="s">
        <v>382</v>
      </c>
      <c r="O198" t="str">
        <f t="shared" si="15"/>
        <v>MFM</v>
      </c>
      <c r="P198" s="3" t="str">
        <f t="shared" si="16"/>
        <v>75</v>
      </c>
      <c r="Q198" t="str">
        <f t="shared" si="17"/>
        <v>w1</v>
      </c>
    </row>
    <row r="199" spans="1:17" x14ac:dyDescent="0.3">
      <c r="A199">
        <v>24</v>
      </c>
      <c r="B199" t="str">
        <f t="shared" si="13"/>
        <v>MFM</v>
      </c>
      <c r="C199" t="str">
        <f t="shared" ref="C199:C246" si="18">"w"&amp;E199</f>
        <v>w10</v>
      </c>
      <c r="D199">
        <v>2</v>
      </c>
      <c r="E199">
        <v>10</v>
      </c>
      <c r="F199" t="str">
        <f t="shared" si="14"/>
        <v>MFMw10V85</v>
      </c>
      <c r="G199">
        <v>0.34616561699999998</v>
      </c>
      <c r="H199">
        <v>0.02</v>
      </c>
      <c r="I199">
        <v>0.24370203300000001</v>
      </c>
      <c r="J199">
        <v>5.0392227999999997E-2</v>
      </c>
      <c r="K199">
        <v>0.339740123</v>
      </c>
      <c r="L199" t="s">
        <v>291</v>
      </c>
      <c r="M199" t="s">
        <v>382</v>
      </c>
      <c r="O199" t="str">
        <f t="shared" si="15"/>
        <v>MFM</v>
      </c>
      <c r="P199" s="3" t="str">
        <f t="shared" si="16"/>
        <v>85</v>
      </c>
      <c r="Q199" t="str">
        <f t="shared" si="17"/>
        <v>w2</v>
      </c>
    </row>
    <row r="200" spans="1:17" x14ac:dyDescent="0.3">
      <c r="A200">
        <v>24</v>
      </c>
      <c r="B200" t="str">
        <f t="shared" si="13"/>
        <v>MFM</v>
      </c>
      <c r="C200" t="str">
        <f t="shared" si="18"/>
        <v>w10</v>
      </c>
      <c r="D200">
        <v>3</v>
      </c>
      <c r="E200">
        <v>10</v>
      </c>
      <c r="F200" t="str">
        <f t="shared" si="14"/>
        <v>MFMw10V96</v>
      </c>
      <c r="G200">
        <v>0.12603156800000001</v>
      </c>
      <c r="H200">
        <v>2.0704410999999999E-2</v>
      </c>
      <c r="I200">
        <v>0.17581302100000001</v>
      </c>
      <c r="J200">
        <v>4.9996773000000001E-2</v>
      </c>
      <c r="K200">
        <v>0.62745422699999998</v>
      </c>
      <c r="L200" t="s">
        <v>291</v>
      </c>
      <c r="M200" t="s">
        <v>382</v>
      </c>
      <c r="O200" t="str">
        <f t="shared" si="15"/>
        <v>MFM</v>
      </c>
      <c r="P200" s="3" t="str">
        <f t="shared" si="16"/>
        <v>96</v>
      </c>
      <c r="Q200" t="str">
        <f t="shared" si="17"/>
        <v>w3</v>
      </c>
    </row>
    <row r="201" spans="1:17" x14ac:dyDescent="0.3">
      <c r="A201">
        <v>24</v>
      </c>
      <c r="B201" t="str">
        <f t="shared" si="13"/>
        <v>MFM</v>
      </c>
      <c r="C201" t="str">
        <f t="shared" si="18"/>
        <v>w10</v>
      </c>
      <c r="D201">
        <v>4</v>
      </c>
      <c r="E201">
        <v>10</v>
      </c>
      <c r="F201" t="str">
        <f t="shared" si="14"/>
        <v>MFMw10V03</v>
      </c>
      <c r="G201">
        <v>0.18060073700000001</v>
      </c>
      <c r="H201">
        <v>0.17020195599999999</v>
      </c>
      <c r="I201">
        <v>0.26235282700000001</v>
      </c>
      <c r="J201">
        <v>0.245863833</v>
      </c>
      <c r="K201">
        <v>0.14098064699999999</v>
      </c>
      <c r="L201" t="s">
        <v>291</v>
      </c>
      <c r="M201" t="s">
        <v>382</v>
      </c>
      <c r="O201" t="str">
        <f t="shared" si="15"/>
        <v>MFM</v>
      </c>
      <c r="P201" s="3" t="str">
        <f t="shared" si="16"/>
        <v>03</v>
      </c>
      <c r="Q201" t="str">
        <f t="shared" si="17"/>
        <v>w4</v>
      </c>
    </row>
    <row r="202" spans="1:17" x14ac:dyDescent="0.3">
      <c r="A202">
        <v>24</v>
      </c>
      <c r="B202" t="str">
        <f t="shared" si="13"/>
        <v>MFM</v>
      </c>
      <c r="C202" t="str">
        <f t="shared" si="18"/>
        <v>w10</v>
      </c>
      <c r="D202">
        <v>5</v>
      </c>
      <c r="E202">
        <v>10</v>
      </c>
      <c r="F202" t="str">
        <f t="shared" si="14"/>
        <v>MFMw10V07</v>
      </c>
      <c r="G202">
        <v>0.262580337</v>
      </c>
      <c r="H202">
        <v>0.18644605</v>
      </c>
      <c r="I202">
        <v>0.16613757600000001</v>
      </c>
      <c r="J202">
        <v>0.22519662100000001</v>
      </c>
      <c r="K202">
        <v>0.15963941600000001</v>
      </c>
      <c r="L202" t="s">
        <v>291</v>
      </c>
      <c r="M202" t="s">
        <v>382</v>
      </c>
      <c r="O202" t="str">
        <f t="shared" si="15"/>
        <v>MFM</v>
      </c>
      <c r="P202" s="3" t="str">
        <f t="shared" si="16"/>
        <v>07</v>
      </c>
      <c r="Q202" t="str">
        <f t="shared" si="17"/>
        <v>w5</v>
      </c>
    </row>
    <row r="203" spans="1:17" x14ac:dyDescent="0.3">
      <c r="A203">
        <v>24</v>
      </c>
      <c r="B203" t="str">
        <f t="shared" si="13"/>
        <v>MFM</v>
      </c>
      <c r="C203" t="str">
        <f t="shared" si="18"/>
        <v>w10</v>
      </c>
      <c r="D203">
        <v>6</v>
      </c>
      <c r="E203">
        <v>10</v>
      </c>
      <c r="F203" t="str">
        <f t="shared" si="14"/>
        <v>MFMw10V11</v>
      </c>
      <c r="G203">
        <v>0.262580337</v>
      </c>
      <c r="H203">
        <v>0.18644605</v>
      </c>
      <c r="I203">
        <v>0.16613757600000001</v>
      </c>
      <c r="J203">
        <v>0.22519662100000001</v>
      </c>
      <c r="K203">
        <v>0.15963941600000001</v>
      </c>
      <c r="L203" t="s">
        <v>291</v>
      </c>
      <c r="M203" t="s">
        <v>382</v>
      </c>
      <c r="O203" t="str">
        <f t="shared" si="15"/>
        <v>MFM</v>
      </c>
      <c r="P203" s="3">
        <f t="shared" si="16"/>
        <v>11</v>
      </c>
      <c r="Q203" t="str">
        <f t="shared" si="17"/>
        <v>w6</v>
      </c>
    </row>
    <row r="204" spans="1:17" x14ac:dyDescent="0.3">
      <c r="A204">
        <v>24</v>
      </c>
      <c r="B204" t="str">
        <f t="shared" si="13"/>
        <v>MFM</v>
      </c>
      <c r="C204" t="str">
        <f t="shared" si="18"/>
        <v>w10</v>
      </c>
      <c r="D204">
        <v>7</v>
      </c>
      <c r="E204">
        <v>10</v>
      </c>
      <c r="F204" t="str">
        <f t="shared" si="14"/>
        <v>MFMw10V14</v>
      </c>
      <c r="G204">
        <v>0.262580337</v>
      </c>
      <c r="H204">
        <v>0.18644605</v>
      </c>
      <c r="I204">
        <v>0.16613757600000001</v>
      </c>
      <c r="J204">
        <v>0.22519662100000001</v>
      </c>
      <c r="K204">
        <v>0.15963941600000001</v>
      </c>
      <c r="L204" t="s">
        <v>291</v>
      </c>
      <c r="O204" t="str">
        <f t="shared" si="15"/>
        <v>MFM</v>
      </c>
      <c r="P204" s="3">
        <f t="shared" si="16"/>
        <v>14</v>
      </c>
      <c r="Q204" t="str">
        <f t="shared" si="17"/>
        <v>w7</v>
      </c>
    </row>
    <row r="205" spans="1:17" x14ac:dyDescent="0.3">
      <c r="A205">
        <v>24</v>
      </c>
      <c r="B205" t="str">
        <f t="shared" si="13"/>
        <v>MFM</v>
      </c>
      <c r="C205" t="str">
        <f t="shared" si="18"/>
        <v>w11</v>
      </c>
      <c r="D205">
        <v>1</v>
      </c>
      <c r="E205">
        <v>11</v>
      </c>
      <c r="F205" t="str">
        <f t="shared" si="14"/>
        <v>MFMw11V75</v>
      </c>
      <c r="G205">
        <v>0.02</v>
      </c>
      <c r="H205">
        <v>2.0789344000000001E-2</v>
      </c>
      <c r="I205">
        <v>0.33143261299999999</v>
      </c>
      <c r="J205">
        <v>0.34333248199999999</v>
      </c>
      <c r="K205">
        <v>0.28444556100000001</v>
      </c>
      <c r="L205" t="s">
        <v>291</v>
      </c>
      <c r="M205" t="s">
        <v>382</v>
      </c>
      <c r="O205" t="str">
        <f t="shared" si="15"/>
        <v>MFM</v>
      </c>
      <c r="P205" s="3" t="str">
        <f t="shared" si="16"/>
        <v>75</v>
      </c>
      <c r="Q205" t="str">
        <f t="shared" si="17"/>
        <v>w1</v>
      </c>
    </row>
    <row r="206" spans="1:17" x14ac:dyDescent="0.3">
      <c r="A206">
        <v>24</v>
      </c>
      <c r="B206" t="str">
        <f t="shared" si="13"/>
        <v>MFM</v>
      </c>
      <c r="C206" t="str">
        <f t="shared" si="18"/>
        <v>w11</v>
      </c>
      <c r="D206">
        <v>2</v>
      </c>
      <c r="E206">
        <v>11</v>
      </c>
      <c r="F206" t="str">
        <f t="shared" si="14"/>
        <v>MFMw11V85</v>
      </c>
      <c r="G206">
        <v>1.9999308E-2</v>
      </c>
      <c r="H206">
        <v>2.0000767999999999E-2</v>
      </c>
      <c r="I206">
        <v>0.25962115600000002</v>
      </c>
      <c r="J206">
        <v>0.43332143000000001</v>
      </c>
      <c r="K206">
        <v>0.26705733799999998</v>
      </c>
      <c r="L206" t="s">
        <v>291</v>
      </c>
      <c r="M206" t="s">
        <v>382</v>
      </c>
      <c r="O206" t="str">
        <f t="shared" si="15"/>
        <v>MFM</v>
      </c>
      <c r="P206" s="3" t="str">
        <f t="shared" si="16"/>
        <v>85</v>
      </c>
      <c r="Q206" t="str">
        <f t="shared" si="17"/>
        <v>w2</v>
      </c>
    </row>
    <row r="207" spans="1:17" x14ac:dyDescent="0.3">
      <c r="A207">
        <v>24</v>
      </c>
      <c r="B207" t="str">
        <f t="shared" si="13"/>
        <v>MFM</v>
      </c>
      <c r="C207" t="str">
        <f t="shared" si="18"/>
        <v>w11</v>
      </c>
      <c r="D207">
        <v>3</v>
      </c>
      <c r="E207">
        <v>11</v>
      </c>
      <c r="F207" t="str">
        <f t="shared" si="14"/>
        <v>MFMw11V96</v>
      </c>
      <c r="G207">
        <v>1.9999007999999999E-2</v>
      </c>
      <c r="H207">
        <v>2.0003973000000001E-2</v>
      </c>
      <c r="I207">
        <v>0.26714396200000001</v>
      </c>
      <c r="J207">
        <v>0.35507880400000003</v>
      </c>
      <c r="K207">
        <v>0.337774254</v>
      </c>
      <c r="L207" t="s">
        <v>291</v>
      </c>
      <c r="M207" t="s">
        <v>382</v>
      </c>
      <c r="O207" t="str">
        <f t="shared" si="15"/>
        <v>MFM</v>
      </c>
      <c r="P207" s="3" t="str">
        <f t="shared" si="16"/>
        <v>96</v>
      </c>
      <c r="Q207" t="str">
        <f t="shared" si="17"/>
        <v>w3</v>
      </c>
    </row>
    <row r="208" spans="1:17" x14ac:dyDescent="0.3">
      <c r="A208">
        <v>24</v>
      </c>
      <c r="B208" t="str">
        <f t="shared" si="13"/>
        <v>MFM</v>
      </c>
      <c r="C208" t="str">
        <f t="shared" si="18"/>
        <v>w11</v>
      </c>
      <c r="D208">
        <v>4</v>
      </c>
      <c r="E208">
        <v>11</v>
      </c>
      <c r="F208" t="str">
        <f t="shared" si="14"/>
        <v>MFMw11V03</v>
      </c>
      <c r="G208">
        <v>1.9999276999999999E-2</v>
      </c>
      <c r="H208">
        <v>2.0000962000000001E-2</v>
      </c>
      <c r="I208">
        <v>0.28354425900000002</v>
      </c>
      <c r="J208">
        <v>0.52669910799999997</v>
      </c>
      <c r="K208">
        <v>0.14975639399999999</v>
      </c>
      <c r="L208" t="s">
        <v>291</v>
      </c>
      <c r="M208" t="s">
        <v>382</v>
      </c>
      <c r="O208" t="str">
        <f t="shared" si="15"/>
        <v>MFM</v>
      </c>
      <c r="P208" s="3" t="str">
        <f t="shared" si="16"/>
        <v>03</v>
      </c>
      <c r="Q208" t="str">
        <f t="shared" si="17"/>
        <v>w4</v>
      </c>
    </row>
    <row r="209" spans="1:17" x14ac:dyDescent="0.3">
      <c r="A209">
        <v>24</v>
      </c>
      <c r="B209" t="str">
        <f t="shared" si="13"/>
        <v>MFM</v>
      </c>
      <c r="C209" t="str">
        <f t="shared" si="18"/>
        <v>w11</v>
      </c>
      <c r="D209">
        <v>5</v>
      </c>
      <c r="E209">
        <v>11</v>
      </c>
      <c r="F209" t="str">
        <f t="shared" si="14"/>
        <v>MFMw11V07</v>
      </c>
      <c r="G209">
        <v>5.9553048999999997E-2</v>
      </c>
      <c r="H209">
        <v>0.194997754</v>
      </c>
      <c r="I209">
        <v>0.65843903999999998</v>
      </c>
      <c r="J209">
        <v>3.3281142E-2</v>
      </c>
      <c r="K209">
        <v>5.3729014999999998E-2</v>
      </c>
      <c r="L209" t="s">
        <v>291</v>
      </c>
      <c r="M209" t="s">
        <v>382</v>
      </c>
      <c r="O209" t="str">
        <f t="shared" si="15"/>
        <v>MFM</v>
      </c>
      <c r="P209" s="3" t="str">
        <f t="shared" si="16"/>
        <v>07</v>
      </c>
      <c r="Q209" t="str">
        <f t="shared" si="17"/>
        <v>w5</v>
      </c>
    </row>
    <row r="210" spans="1:17" x14ac:dyDescent="0.3">
      <c r="A210">
        <v>24</v>
      </c>
      <c r="B210" t="str">
        <f t="shared" si="13"/>
        <v>MFM</v>
      </c>
      <c r="C210" t="str">
        <f t="shared" si="18"/>
        <v>w11</v>
      </c>
      <c r="D210">
        <v>6</v>
      </c>
      <c r="E210">
        <v>11</v>
      </c>
      <c r="F210" t="str">
        <f t="shared" si="14"/>
        <v>MFMw11V11</v>
      </c>
      <c r="G210">
        <v>5.9553048999999997E-2</v>
      </c>
      <c r="H210">
        <v>0.194997754</v>
      </c>
      <c r="I210">
        <v>0.65843903999999998</v>
      </c>
      <c r="J210">
        <v>3.3281142E-2</v>
      </c>
      <c r="K210">
        <v>5.3729014999999998E-2</v>
      </c>
      <c r="L210" t="s">
        <v>291</v>
      </c>
      <c r="M210" t="s">
        <v>382</v>
      </c>
      <c r="O210" t="str">
        <f t="shared" si="15"/>
        <v>MFM</v>
      </c>
      <c r="P210" s="3">
        <f t="shared" si="16"/>
        <v>11</v>
      </c>
      <c r="Q210" t="str">
        <f t="shared" si="17"/>
        <v>w6</v>
      </c>
    </row>
    <row r="211" spans="1:17" x14ac:dyDescent="0.3">
      <c r="A211">
        <v>24</v>
      </c>
      <c r="B211" t="str">
        <f t="shared" si="13"/>
        <v>MFM</v>
      </c>
      <c r="C211" t="str">
        <f t="shared" si="18"/>
        <v>w11</v>
      </c>
      <c r="D211">
        <v>7</v>
      </c>
      <c r="E211">
        <v>11</v>
      </c>
      <c r="F211" t="str">
        <f t="shared" si="14"/>
        <v>MFMw11V14</v>
      </c>
      <c r="G211">
        <v>5.9553048999999997E-2</v>
      </c>
      <c r="H211">
        <v>0.194997754</v>
      </c>
      <c r="I211">
        <v>0.65843903999999998</v>
      </c>
      <c r="J211">
        <v>3.3281142E-2</v>
      </c>
      <c r="K211">
        <v>5.3729014999999998E-2</v>
      </c>
      <c r="L211" t="s">
        <v>291</v>
      </c>
      <c r="O211" t="str">
        <f t="shared" si="15"/>
        <v>MFM</v>
      </c>
      <c r="P211" s="3">
        <f t="shared" si="16"/>
        <v>14</v>
      </c>
      <c r="Q211" t="str">
        <f t="shared" si="17"/>
        <v>w7</v>
      </c>
    </row>
    <row r="212" spans="1:17" x14ac:dyDescent="0.3">
      <c r="A212">
        <v>24</v>
      </c>
      <c r="B212" t="str">
        <f t="shared" si="13"/>
        <v>MFM</v>
      </c>
      <c r="C212" t="str">
        <f t="shared" si="18"/>
        <v>w12</v>
      </c>
      <c r="D212">
        <v>1</v>
      </c>
      <c r="E212">
        <v>12</v>
      </c>
      <c r="F212" t="str">
        <f t="shared" si="14"/>
        <v>MFMw12V75</v>
      </c>
      <c r="G212">
        <v>0.162688941</v>
      </c>
      <c r="H212">
        <v>0.37946974100000003</v>
      </c>
      <c r="I212">
        <v>2.0000114999999999E-2</v>
      </c>
      <c r="J212">
        <v>0.23042521699999999</v>
      </c>
      <c r="K212">
        <v>0.207415987</v>
      </c>
      <c r="L212" t="s">
        <v>291</v>
      </c>
      <c r="M212" t="s">
        <v>382</v>
      </c>
      <c r="O212" t="str">
        <f t="shared" si="15"/>
        <v>MFM</v>
      </c>
      <c r="P212" s="3" t="str">
        <f t="shared" si="16"/>
        <v>75</v>
      </c>
      <c r="Q212" t="str">
        <f t="shared" si="17"/>
        <v>w1</v>
      </c>
    </row>
    <row r="213" spans="1:17" x14ac:dyDescent="0.3">
      <c r="A213">
        <v>24</v>
      </c>
      <c r="B213" t="str">
        <f t="shared" si="13"/>
        <v>MFM</v>
      </c>
      <c r="C213" t="str">
        <f t="shared" si="18"/>
        <v>w12</v>
      </c>
      <c r="D213">
        <v>2</v>
      </c>
      <c r="E213">
        <v>12</v>
      </c>
      <c r="F213" t="str">
        <f t="shared" si="14"/>
        <v>MFMw12V85</v>
      </c>
      <c r="G213">
        <v>0.18309668600000001</v>
      </c>
      <c r="H213">
        <v>5.4079785999999998E-2</v>
      </c>
      <c r="I213">
        <v>0.138802648</v>
      </c>
      <c r="J213">
        <v>0.248606087</v>
      </c>
      <c r="K213">
        <v>0.375414792</v>
      </c>
      <c r="L213" t="s">
        <v>291</v>
      </c>
      <c r="M213" t="s">
        <v>382</v>
      </c>
      <c r="O213" t="str">
        <f t="shared" si="15"/>
        <v>MFM</v>
      </c>
      <c r="P213" s="3" t="str">
        <f t="shared" si="16"/>
        <v>85</v>
      </c>
      <c r="Q213" t="str">
        <f t="shared" si="17"/>
        <v>w2</v>
      </c>
    </row>
    <row r="214" spans="1:17" x14ac:dyDescent="0.3">
      <c r="A214">
        <v>24</v>
      </c>
      <c r="B214" t="str">
        <f t="shared" si="13"/>
        <v>MFM</v>
      </c>
      <c r="C214" t="str">
        <f t="shared" si="18"/>
        <v>w12</v>
      </c>
      <c r="D214">
        <v>3</v>
      </c>
      <c r="E214">
        <v>12</v>
      </c>
      <c r="F214" t="str">
        <f t="shared" si="14"/>
        <v>MFMw12V96</v>
      </c>
      <c r="G214">
        <v>0.213545974</v>
      </c>
      <c r="H214">
        <v>3.3368659000000002E-2</v>
      </c>
      <c r="I214">
        <v>2.0000667999999999E-2</v>
      </c>
      <c r="J214">
        <v>0.71308469200000002</v>
      </c>
      <c r="K214">
        <v>2.0000007E-2</v>
      </c>
      <c r="L214" t="s">
        <v>291</v>
      </c>
      <c r="M214" t="s">
        <v>382</v>
      </c>
      <c r="O214" t="str">
        <f t="shared" si="15"/>
        <v>MFM</v>
      </c>
      <c r="P214" s="3" t="str">
        <f t="shared" si="16"/>
        <v>96</v>
      </c>
      <c r="Q214" t="str">
        <f t="shared" si="17"/>
        <v>w3</v>
      </c>
    </row>
    <row r="215" spans="1:17" x14ac:dyDescent="0.3">
      <c r="A215">
        <v>24</v>
      </c>
      <c r="B215" t="str">
        <f t="shared" si="13"/>
        <v>MFM</v>
      </c>
      <c r="C215" t="str">
        <f t="shared" si="18"/>
        <v>w12</v>
      </c>
      <c r="D215">
        <v>4</v>
      </c>
      <c r="E215">
        <v>12</v>
      </c>
      <c r="F215" t="str">
        <f t="shared" si="14"/>
        <v>MFMw12V03</v>
      </c>
      <c r="G215">
        <v>0.14932130900000001</v>
      </c>
      <c r="H215">
        <v>0.14221639599999999</v>
      </c>
      <c r="I215">
        <v>0.10026958699999999</v>
      </c>
      <c r="J215">
        <v>0.33620686700000002</v>
      </c>
      <c r="K215">
        <v>0.27198583900000001</v>
      </c>
      <c r="L215" t="s">
        <v>291</v>
      </c>
      <c r="M215" t="s">
        <v>382</v>
      </c>
      <c r="O215" t="str">
        <f t="shared" si="15"/>
        <v>MFM</v>
      </c>
      <c r="P215" s="3" t="str">
        <f t="shared" si="16"/>
        <v>03</v>
      </c>
      <c r="Q215" t="str">
        <f t="shared" si="17"/>
        <v>w4</v>
      </c>
    </row>
    <row r="216" spans="1:17" x14ac:dyDescent="0.3">
      <c r="A216">
        <v>24</v>
      </c>
      <c r="B216" t="str">
        <f t="shared" ref="B216:B279" si="19">VLOOKUP(A216,$X$28:$Y$31,2,0)</f>
        <v>MFM</v>
      </c>
      <c r="C216" t="str">
        <f t="shared" si="18"/>
        <v>w12</v>
      </c>
      <c r="D216">
        <v>5</v>
      </c>
      <c r="E216">
        <v>12</v>
      </c>
      <c r="F216" t="str">
        <f t="shared" ref="F216:F279" si="20">B216&amp;C216&amp;"V"&amp;P216</f>
        <v>MFMw12V07</v>
      </c>
      <c r="G216">
        <v>0.28205766799999998</v>
      </c>
      <c r="H216">
        <v>0.35924088199999998</v>
      </c>
      <c r="I216">
        <v>0.18786836300000001</v>
      </c>
      <c r="J216">
        <v>0.15078256800000001</v>
      </c>
      <c r="K216">
        <v>2.0050518E-2</v>
      </c>
      <c r="L216" t="s">
        <v>291</v>
      </c>
      <c r="M216" t="s">
        <v>382</v>
      </c>
      <c r="O216" t="str">
        <f t="shared" ref="O216:O279" si="21">INDEX($Y$6:$Y$33,$A216,1)</f>
        <v>MFM</v>
      </c>
      <c r="P216" s="3" t="str">
        <f t="shared" ref="P216:P279" si="22">INDEX($AB$6:$AB$17,$D216,1)</f>
        <v>07</v>
      </c>
      <c r="Q216" t="str">
        <f t="shared" ref="Q216:Q279" si="23">"w"&amp;D216</f>
        <v>w5</v>
      </c>
    </row>
    <row r="217" spans="1:17" x14ac:dyDescent="0.3">
      <c r="A217">
        <v>24</v>
      </c>
      <c r="B217" t="str">
        <f t="shared" si="19"/>
        <v>MFM</v>
      </c>
      <c r="C217" t="str">
        <f t="shared" si="18"/>
        <v>w12</v>
      </c>
      <c r="D217">
        <v>6</v>
      </c>
      <c r="E217">
        <v>12</v>
      </c>
      <c r="F217" t="str">
        <f t="shared" si="20"/>
        <v>MFMw12V11</v>
      </c>
      <c r="G217">
        <v>0.28205766799999998</v>
      </c>
      <c r="H217">
        <v>0.35924088199999998</v>
      </c>
      <c r="I217">
        <v>0.18786836300000001</v>
      </c>
      <c r="J217">
        <v>0.15078256800000001</v>
      </c>
      <c r="K217">
        <v>2.0050518E-2</v>
      </c>
      <c r="L217" t="s">
        <v>291</v>
      </c>
      <c r="M217" t="s">
        <v>382</v>
      </c>
      <c r="O217" t="str">
        <f t="shared" si="21"/>
        <v>MFM</v>
      </c>
      <c r="P217" s="3">
        <f t="shared" si="22"/>
        <v>11</v>
      </c>
      <c r="Q217" t="str">
        <f t="shared" si="23"/>
        <v>w6</v>
      </c>
    </row>
    <row r="218" spans="1:17" x14ac:dyDescent="0.3">
      <c r="A218">
        <v>24</v>
      </c>
      <c r="B218" t="str">
        <f t="shared" si="19"/>
        <v>MFM</v>
      </c>
      <c r="C218" t="str">
        <f t="shared" si="18"/>
        <v>w12</v>
      </c>
      <c r="D218">
        <v>7</v>
      </c>
      <c r="E218">
        <v>12</v>
      </c>
      <c r="F218" t="str">
        <f t="shared" si="20"/>
        <v>MFMw12V14</v>
      </c>
      <c r="G218">
        <v>0.28205766799999998</v>
      </c>
      <c r="H218">
        <v>0.35924088199999998</v>
      </c>
      <c r="I218">
        <v>0.18786836300000001</v>
      </c>
      <c r="J218">
        <v>0.15078256800000001</v>
      </c>
      <c r="K218">
        <v>2.0050518E-2</v>
      </c>
      <c r="L218" t="s">
        <v>291</v>
      </c>
      <c r="O218" t="str">
        <f t="shared" si="21"/>
        <v>MFM</v>
      </c>
      <c r="P218" s="3">
        <f t="shared" si="22"/>
        <v>14</v>
      </c>
      <c r="Q218" t="str">
        <f t="shared" si="23"/>
        <v>w7</v>
      </c>
    </row>
    <row r="219" spans="1:17" x14ac:dyDescent="0.3">
      <c r="A219">
        <v>24</v>
      </c>
      <c r="B219" t="str">
        <f t="shared" si="19"/>
        <v>MFM</v>
      </c>
      <c r="C219" t="str">
        <f t="shared" si="18"/>
        <v>w13</v>
      </c>
      <c r="D219">
        <v>1</v>
      </c>
      <c r="E219">
        <v>13</v>
      </c>
      <c r="F219" t="str">
        <f t="shared" si="20"/>
        <v>MFMw13V75</v>
      </c>
      <c r="G219">
        <v>0.38229497499999998</v>
      </c>
      <c r="H219">
        <v>0.169666865</v>
      </c>
      <c r="I219">
        <v>0.16365929600000001</v>
      </c>
      <c r="J219">
        <v>0.18049015500000001</v>
      </c>
      <c r="K219">
        <v>0.103888709</v>
      </c>
      <c r="L219" t="s">
        <v>291</v>
      </c>
      <c r="M219" t="s">
        <v>382</v>
      </c>
      <c r="O219" t="str">
        <f t="shared" si="21"/>
        <v>MFM</v>
      </c>
      <c r="P219" s="3" t="str">
        <f t="shared" si="22"/>
        <v>75</v>
      </c>
      <c r="Q219" t="str">
        <f t="shared" si="23"/>
        <v>w1</v>
      </c>
    </row>
    <row r="220" spans="1:17" x14ac:dyDescent="0.3">
      <c r="A220">
        <v>24</v>
      </c>
      <c r="B220" t="str">
        <f t="shared" si="19"/>
        <v>MFM</v>
      </c>
      <c r="C220" t="str">
        <f t="shared" si="18"/>
        <v>w13</v>
      </c>
      <c r="D220">
        <v>2</v>
      </c>
      <c r="E220">
        <v>13</v>
      </c>
      <c r="F220" t="str">
        <f t="shared" si="20"/>
        <v>MFMw13V85</v>
      </c>
      <c r="G220">
        <v>0.22717189900000001</v>
      </c>
      <c r="H220">
        <v>4.2566185999999999E-2</v>
      </c>
      <c r="I220">
        <v>2.0125506000000001E-2</v>
      </c>
      <c r="J220">
        <v>0.69013665199999996</v>
      </c>
      <c r="K220">
        <v>1.9999756E-2</v>
      </c>
      <c r="L220" t="s">
        <v>291</v>
      </c>
      <c r="M220" t="s">
        <v>382</v>
      </c>
      <c r="O220" t="str">
        <f t="shared" si="21"/>
        <v>MFM</v>
      </c>
      <c r="P220" s="3" t="str">
        <f t="shared" si="22"/>
        <v>85</v>
      </c>
      <c r="Q220" t="str">
        <f t="shared" si="23"/>
        <v>w2</v>
      </c>
    </row>
    <row r="221" spans="1:17" x14ac:dyDescent="0.3">
      <c r="A221">
        <v>24</v>
      </c>
      <c r="B221" t="str">
        <f t="shared" si="19"/>
        <v>MFM</v>
      </c>
      <c r="C221" t="str">
        <f t="shared" si="18"/>
        <v>w13</v>
      </c>
      <c r="D221">
        <v>3</v>
      </c>
      <c r="E221">
        <v>13</v>
      </c>
      <c r="F221" t="str">
        <f t="shared" si="20"/>
        <v>MFMw13V96</v>
      </c>
      <c r="G221">
        <v>0.162074727</v>
      </c>
      <c r="H221">
        <v>8.6074935000000005E-2</v>
      </c>
      <c r="I221">
        <v>0.59637859000000004</v>
      </c>
      <c r="J221">
        <v>0.13547099500000001</v>
      </c>
      <c r="K221">
        <v>2.0000753E-2</v>
      </c>
      <c r="L221" t="s">
        <v>291</v>
      </c>
      <c r="M221" t="s">
        <v>382</v>
      </c>
      <c r="O221" t="str">
        <f t="shared" si="21"/>
        <v>MFM</v>
      </c>
      <c r="P221" s="3" t="str">
        <f t="shared" si="22"/>
        <v>96</v>
      </c>
      <c r="Q221" t="str">
        <f t="shared" si="23"/>
        <v>w3</v>
      </c>
    </row>
    <row r="222" spans="1:17" x14ac:dyDescent="0.3">
      <c r="A222">
        <v>24</v>
      </c>
      <c r="B222" t="str">
        <f t="shared" si="19"/>
        <v>MFM</v>
      </c>
      <c r="C222" t="str">
        <f t="shared" si="18"/>
        <v>w13</v>
      </c>
      <c r="D222">
        <v>4</v>
      </c>
      <c r="E222">
        <v>13</v>
      </c>
      <c r="F222" t="str">
        <f t="shared" si="20"/>
        <v>MFMw13V03</v>
      </c>
      <c r="G222">
        <v>0.51842122199999996</v>
      </c>
      <c r="H222">
        <v>0.16162859600000001</v>
      </c>
      <c r="I222">
        <v>0.17018944499999999</v>
      </c>
      <c r="J222">
        <v>0.12976073599999999</v>
      </c>
      <c r="K222">
        <v>0.02</v>
      </c>
      <c r="L222" t="s">
        <v>291</v>
      </c>
      <c r="M222" t="s">
        <v>382</v>
      </c>
      <c r="O222" t="str">
        <f t="shared" si="21"/>
        <v>MFM</v>
      </c>
      <c r="P222" s="3" t="str">
        <f t="shared" si="22"/>
        <v>03</v>
      </c>
      <c r="Q222" t="str">
        <f t="shared" si="23"/>
        <v>w4</v>
      </c>
    </row>
    <row r="223" spans="1:17" x14ac:dyDescent="0.3">
      <c r="A223">
        <v>24</v>
      </c>
      <c r="B223" t="str">
        <f t="shared" si="19"/>
        <v>MFM</v>
      </c>
      <c r="C223" t="str">
        <f t="shared" si="18"/>
        <v>w13</v>
      </c>
      <c r="D223">
        <v>5</v>
      </c>
      <c r="E223">
        <v>13</v>
      </c>
      <c r="F223" t="str">
        <f t="shared" si="20"/>
        <v>MFMw13V07</v>
      </c>
      <c r="G223">
        <v>0.56342981000000003</v>
      </c>
      <c r="H223">
        <v>0.24305064100000001</v>
      </c>
      <c r="I223">
        <v>0.106347492</v>
      </c>
      <c r="J223">
        <v>4.7477483000000001E-2</v>
      </c>
      <c r="K223">
        <v>3.9694574000000003E-2</v>
      </c>
      <c r="L223" t="s">
        <v>291</v>
      </c>
      <c r="M223" t="s">
        <v>382</v>
      </c>
      <c r="O223" t="str">
        <f t="shared" si="21"/>
        <v>MFM</v>
      </c>
      <c r="P223" s="3" t="str">
        <f t="shared" si="22"/>
        <v>07</v>
      </c>
      <c r="Q223" t="str">
        <f t="shared" si="23"/>
        <v>w5</v>
      </c>
    </row>
    <row r="224" spans="1:17" x14ac:dyDescent="0.3">
      <c r="A224">
        <v>24</v>
      </c>
      <c r="B224" t="str">
        <f t="shared" si="19"/>
        <v>MFM</v>
      </c>
      <c r="C224" t="str">
        <f t="shared" si="18"/>
        <v>w13</v>
      </c>
      <c r="D224">
        <v>6</v>
      </c>
      <c r="E224">
        <v>13</v>
      </c>
      <c r="F224" t="str">
        <f t="shared" si="20"/>
        <v>MFMw13V11</v>
      </c>
      <c r="G224">
        <v>0.56342981000000003</v>
      </c>
      <c r="H224">
        <v>0.24305064100000001</v>
      </c>
      <c r="I224">
        <v>0.106347492</v>
      </c>
      <c r="J224">
        <v>4.7477483000000001E-2</v>
      </c>
      <c r="K224">
        <v>3.9694574000000003E-2</v>
      </c>
      <c r="L224" t="s">
        <v>291</v>
      </c>
      <c r="M224" t="s">
        <v>382</v>
      </c>
      <c r="O224" t="str">
        <f t="shared" si="21"/>
        <v>MFM</v>
      </c>
      <c r="P224" s="3">
        <f t="shared" si="22"/>
        <v>11</v>
      </c>
      <c r="Q224" t="str">
        <f t="shared" si="23"/>
        <v>w6</v>
      </c>
    </row>
    <row r="225" spans="1:17" x14ac:dyDescent="0.3">
      <c r="A225">
        <v>24</v>
      </c>
      <c r="B225" t="str">
        <f t="shared" si="19"/>
        <v>MFM</v>
      </c>
      <c r="C225" t="str">
        <f t="shared" si="18"/>
        <v>w13</v>
      </c>
      <c r="D225">
        <v>7</v>
      </c>
      <c r="E225">
        <v>13</v>
      </c>
      <c r="F225" t="str">
        <f t="shared" si="20"/>
        <v>MFMw13V14</v>
      </c>
      <c r="G225">
        <v>0.56342981000000003</v>
      </c>
      <c r="H225">
        <v>0.24305064100000001</v>
      </c>
      <c r="I225">
        <v>0.106347492</v>
      </c>
      <c r="J225">
        <v>4.7477483000000001E-2</v>
      </c>
      <c r="K225">
        <v>3.9694574000000003E-2</v>
      </c>
      <c r="L225" t="s">
        <v>291</v>
      </c>
      <c r="O225" t="str">
        <f t="shared" si="21"/>
        <v>MFM</v>
      </c>
      <c r="P225" s="3">
        <f t="shared" si="22"/>
        <v>14</v>
      </c>
      <c r="Q225" t="str">
        <f t="shared" si="23"/>
        <v>w7</v>
      </c>
    </row>
    <row r="226" spans="1:17" x14ac:dyDescent="0.3">
      <c r="A226">
        <v>24</v>
      </c>
      <c r="B226" t="str">
        <f t="shared" si="19"/>
        <v>MFM</v>
      </c>
      <c r="C226" t="str">
        <f t="shared" si="18"/>
        <v>w14</v>
      </c>
      <c r="D226">
        <v>1</v>
      </c>
      <c r="E226">
        <v>14</v>
      </c>
      <c r="F226" t="str">
        <f t="shared" si="20"/>
        <v>MFMw14V75</v>
      </c>
      <c r="G226">
        <v>0.105567513</v>
      </c>
      <c r="H226">
        <v>0.403771135</v>
      </c>
      <c r="I226">
        <v>5.5779720999999997E-2</v>
      </c>
      <c r="J226">
        <v>0.41122502</v>
      </c>
      <c r="K226">
        <v>2.3656612E-2</v>
      </c>
      <c r="L226" t="s">
        <v>291</v>
      </c>
      <c r="M226" t="s">
        <v>382</v>
      </c>
      <c r="O226" t="str">
        <f t="shared" si="21"/>
        <v>MFM</v>
      </c>
      <c r="P226" s="3" t="str">
        <f t="shared" si="22"/>
        <v>75</v>
      </c>
      <c r="Q226" t="str">
        <f t="shared" si="23"/>
        <v>w1</v>
      </c>
    </row>
    <row r="227" spans="1:17" x14ac:dyDescent="0.3">
      <c r="A227">
        <v>24</v>
      </c>
      <c r="B227" t="str">
        <f t="shared" si="19"/>
        <v>MFM</v>
      </c>
      <c r="C227" t="str">
        <f t="shared" si="18"/>
        <v>w14</v>
      </c>
      <c r="D227">
        <v>2</v>
      </c>
      <c r="E227">
        <v>14</v>
      </c>
      <c r="F227" t="str">
        <f t="shared" si="20"/>
        <v>MFMw14V85</v>
      </c>
      <c r="G227">
        <v>0.02</v>
      </c>
      <c r="H227">
        <v>0.50730166799999998</v>
      </c>
      <c r="I227">
        <v>0.33658872299999998</v>
      </c>
      <c r="J227">
        <v>2.4930107999999999E-2</v>
      </c>
      <c r="K227">
        <v>0.111179501</v>
      </c>
      <c r="L227" t="s">
        <v>291</v>
      </c>
      <c r="M227" t="s">
        <v>382</v>
      </c>
      <c r="O227" t="str">
        <f t="shared" si="21"/>
        <v>MFM</v>
      </c>
      <c r="P227" s="3" t="str">
        <f t="shared" si="22"/>
        <v>85</v>
      </c>
      <c r="Q227" t="str">
        <f t="shared" si="23"/>
        <v>w2</v>
      </c>
    </row>
    <row r="228" spans="1:17" x14ac:dyDescent="0.3">
      <c r="A228">
        <v>24</v>
      </c>
      <c r="B228" t="str">
        <f t="shared" si="19"/>
        <v>MFM</v>
      </c>
      <c r="C228" t="str">
        <f t="shared" si="18"/>
        <v>w14</v>
      </c>
      <c r="D228">
        <v>3</v>
      </c>
      <c r="E228">
        <v>14</v>
      </c>
      <c r="F228" t="str">
        <f t="shared" si="20"/>
        <v>MFMw14V96</v>
      </c>
      <c r="G228">
        <v>0.119840091</v>
      </c>
      <c r="H228">
        <v>0.24565166899999999</v>
      </c>
      <c r="I228">
        <v>0.20396635299999999</v>
      </c>
      <c r="J228">
        <v>0.211915193</v>
      </c>
      <c r="K228">
        <v>0.21862669400000001</v>
      </c>
      <c r="L228" t="s">
        <v>291</v>
      </c>
      <c r="M228" t="s">
        <v>382</v>
      </c>
      <c r="O228" t="str">
        <f t="shared" si="21"/>
        <v>MFM</v>
      </c>
      <c r="P228" s="3" t="str">
        <f t="shared" si="22"/>
        <v>96</v>
      </c>
      <c r="Q228" t="str">
        <f t="shared" si="23"/>
        <v>w3</v>
      </c>
    </row>
    <row r="229" spans="1:17" x14ac:dyDescent="0.3">
      <c r="A229">
        <v>24</v>
      </c>
      <c r="B229" t="str">
        <f t="shared" si="19"/>
        <v>MFM</v>
      </c>
      <c r="C229" t="str">
        <f t="shared" si="18"/>
        <v>w14</v>
      </c>
      <c r="D229">
        <v>4</v>
      </c>
      <c r="E229">
        <v>14</v>
      </c>
      <c r="F229" t="str">
        <f t="shared" si="20"/>
        <v>MFMw14V03</v>
      </c>
      <c r="G229">
        <v>0.39624528199999998</v>
      </c>
      <c r="H229">
        <v>1.9999014999999998E-2</v>
      </c>
      <c r="I229">
        <v>0.36572712800000001</v>
      </c>
      <c r="J229">
        <v>0.19802668700000001</v>
      </c>
      <c r="K229">
        <v>2.0001887999999999E-2</v>
      </c>
      <c r="L229" t="s">
        <v>291</v>
      </c>
      <c r="M229" t="s">
        <v>382</v>
      </c>
      <c r="O229" t="str">
        <f t="shared" si="21"/>
        <v>MFM</v>
      </c>
      <c r="P229" s="3" t="str">
        <f t="shared" si="22"/>
        <v>03</v>
      </c>
      <c r="Q229" t="str">
        <f t="shared" si="23"/>
        <v>w4</v>
      </c>
    </row>
    <row r="230" spans="1:17" x14ac:dyDescent="0.3">
      <c r="A230">
        <v>24</v>
      </c>
      <c r="B230" t="str">
        <f t="shared" si="19"/>
        <v>MFM</v>
      </c>
      <c r="C230" t="str">
        <f t="shared" si="18"/>
        <v>w14</v>
      </c>
      <c r="D230">
        <v>5</v>
      </c>
      <c r="E230">
        <v>14</v>
      </c>
      <c r="F230" t="str">
        <f t="shared" si="20"/>
        <v>MFMw14V07</v>
      </c>
      <c r="G230">
        <v>0.31426547799999999</v>
      </c>
      <c r="H230">
        <v>0.18158871700000001</v>
      </c>
      <c r="I230">
        <v>0.17630932199999999</v>
      </c>
      <c r="J230">
        <v>0.16334317400000001</v>
      </c>
      <c r="K230">
        <v>0.164493309</v>
      </c>
      <c r="L230" t="s">
        <v>291</v>
      </c>
      <c r="M230" t="s">
        <v>382</v>
      </c>
      <c r="O230" t="str">
        <f t="shared" si="21"/>
        <v>MFM</v>
      </c>
      <c r="P230" s="3" t="str">
        <f t="shared" si="22"/>
        <v>07</v>
      </c>
      <c r="Q230" t="str">
        <f t="shared" si="23"/>
        <v>w5</v>
      </c>
    </row>
    <row r="231" spans="1:17" x14ac:dyDescent="0.3">
      <c r="A231">
        <v>24</v>
      </c>
      <c r="B231" t="str">
        <f t="shared" si="19"/>
        <v>MFM</v>
      </c>
      <c r="C231" t="str">
        <f t="shared" si="18"/>
        <v>w14</v>
      </c>
      <c r="D231">
        <v>6</v>
      </c>
      <c r="E231">
        <v>14</v>
      </c>
      <c r="F231" t="str">
        <f t="shared" si="20"/>
        <v>MFMw14V11</v>
      </c>
      <c r="G231">
        <v>0.31426547799999999</v>
      </c>
      <c r="H231">
        <v>0.18158871700000001</v>
      </c>
      <c r="I231">
        <v>0.17630932199999999</v>
      </c>
      <c r="J231">
        <v>0.16334317400000001</v>
      </c>
      <c r="K231">
        <v>0.164493309</v>
      </c>
      <c r="L231" t="s">
        <v>291</v>
      </c>
      <c r="M231" t="s">
        <v>382</v>
      </c>
      <c r="O231" t="str">
        <f t="shared" si="21"/>
        <v>MFM</v>
      </c>
      <c r="P231" s="3">
        <f t="shared" si="22"/>
        <v>11</v>
      </c>
      <c r="Q231" t="str">
        <f t="shared" si="23"/>
        <v>w6</v>
      </c>
    </row>
    <row r="232" spans="1:17" x14ac:dyDescent="0.3">
      <c r="A232">
        <v>24</v>
      </c>
      <c r="B232" t="str">
        <f t="shared" si="19"/>
        <v>MFM</v>
      </c>
      <c r="C232" t="str">
        <f t="shared" si="18"/>
        <v>w14</v>
      </c>
      <c r="D232">
        <v>7</v>
      </c>
      <c r="E232">
        <v>14</v>
      </c>
      <c r="F232" t="str">
        <f t="shared" si="20"/>
        <v>MFMw14V14</v>
      </c>
      <c r="G232">
        <v>0.31426547799999999</v>
      </c>
      <c r="H232">
        <v>0.18158871700000001</v>
      </c>
      <c r="I232">
        <v>0.17630932199999999</v>
      </c>
      <c r="J232">
        <v>0.16334317400000001</v>
      </c>
      <c r="K232">
        <v>0.164493309</v>
      </c>
      <c r="L232" t="s">
        <v>291</v>
      </c>
      <c r="O232" t="str">
        <f t="shared" si="21"/>
        <v>MFM</v>
      </c>
      <c r="P232" s="3">
        <f t="shared" si="22"/>
        <v>14</v>
      </c>
      <c r="Q232" t="str">
        <f t="shared" si="23"/>
        <v>w7</v>
      </c>
    </row>
    <row r="233" spans="1:17" x14ac:dyDescent="0.3">
      <c r="A233">
        <v>24</v>
      </c>
      <c r="B233" t="str">
        <f t="shared" si="19"/>
        <v>MFM</v>
      </c>
      <c r="C233" t="str">
        <f t="shared" si="18"/>
        <v>w15</v>
      </c>
      <c r="D233">
        <v>1</v>
      </c>
      <c r="E233">
        <v>15</v>
      </c>
      <c r="F233" t="str">
        <f t="shared" si="20"/>
        <v>MFMw15V75</v>
      </c>
      <c r="G233">
        <v>2.0000944E-2</v>
      </c>
      <c r="H233">
        <v>0.50983704399999996</v>
      </c>
      <c r="I233">
        <v>1.9999242E-2</v>
      </c>
      <c r="J233">
        <v>0.24085758400000001</v>
      </c>
      <c r="K233">
        <v>0.209305186</v>
      </c>
      <c r="L233" t="s">
        <v>291</v>
      </c>
      <c r="M233" t="s">
        <v>382</v>
      </c>
      <c r="O233" t="str">
        <f t="shared" si="21"/>
        <v>MFM</v>
      </c>
      <c r="P233" s="3" t="str">
        <f t="shared" si="22"/>
        <v>75</v>
      </c>
      <c r="Q233" t="str">
        <f t="shared" si="23"/>
        <v>w1</v>
      </c>
    </row>
    <row r="234" spans="1:17" x14ac:dyDescent="0.3">
      <c r="A234">
        <v>24</v>
      </c>
      <c r="B234" t="str">
        <f t="shared" si="19"/>
        <v>MFM</v>
      </c>
      <c r="C234" t="str">
        <f t="shared" si="18"/>
        <v>w15</v>
      </c>
      <c r="D234">
        <v>2</v>
      </c>
      <c r="E234">
        <v>15</v>
      </c>
      <c r="F234" t="str">
        <f t="shared" si="20"/>
        <v>MFMw15V85</v>
      </c>
      <c r="G234">
        <v>1.9999144E-2</v>
      </c>
      <c r="H234">
        <v>0.44531242199999999</v>
      </c>
      <c r="I234">
        <v>2.0013283E-2</v>
      </c>
      <c r="J234">
        <v>0.19966463000000001</v>
      </c>
      <c r="K234">
        <v>0.31501052200000002</v>
      </c>
      <c r="L234" t="s">
        <v>291</v>
      </c>
      <c r="M234" t="s">
        <v>382</v>
      </c>
      <c r="O234" t="str">
        <f t="shared" si="21"/>
        <v>MFM</v>
      </c>
      <c r="P234" s="3" t="str">
        <f t="shared" si="22"/>
        <v>85</v>
      </c>
      <c r="Q234" t="str">
        <f t="shared" si="23"/>
        <v>w2</v>
      </c>
    </row>
    <row r="235" spans="1:17" x14ac:dyDescent="0.3">
      <c r="A235">
        <v>24</v>
      </c>
      <c r="B235" t="str">
        <f t="shared" si="19"/>
        <v>MFM</v>
      </c>
      <c r="C235" t="str">
        <f t="shared" si="18"/>
        <v>w15</v>
      </c>
      <c r="D235">
        <v>3</v>
      </c>
      <c r="E235">
        <v>15</v>
      </c>
      <c r="F235" t="str">
        <f t="shared" si="20"/>
        <v>MFMw15V96</v>
      </c>
      <c r="G235">
        <v>1.9999116000000001E-2</v>
      </c>
      <c r="H235">
        <v>1.9999073999999999E-2</v>
      </c>
      <c r="I235">
        <v>2.1055712000000001E-2</v>
      </c>
      <c r="J235">
        <v>0.34855462399999998</v>
      </c>
      <c r="K235">
        <v>0.590391475</v>
      </c>
      <c r="L235" t="s">
        <v>291</v>
      </c>
      <c r="M235" t="s">
        <v>382</v>
      </c>
      <c r="O235" t="str">
        <f t="shared" si="21"/>
        <v>MFM</v>
      </c>
      <c r="P235" s="3" t="str">
        <f t="shared" si="22"/>
        <v>96</v>
      </c>
      <c r="Q235" t="str">
        <f t="shared" si="23"/>
        <v>w3</v>
      </c>
    </row>
    <row r="236" spans="1:17" x14ac:dyDescent="0.3">
      <c r="A236">
        <v>24</v>
      </c>
      <c r="B236" t="str">
        <f t="shared" si="19"/>
        <v>MFM</v>
      </c>
      <c r="C236" t="str">
        <f t="shared" si="18"/>
        <v>w15</v>
      </c>
      <c r="D236">
        <v>4</v>
      </c>
      <c r="E236">
        <v>15</v>
      </c>
      <c r="F236" t="str">
        <f t="shared" si="20"/>
        <v>MFMw15V03</v>
      </c>
      <c r="G236">
        <v>1.9999208000000001E-2</v>
      </c>
      <c r="H236">
        <v>1.9999125999999999E-2</v>
      </c>
      <c r="I236">
        <v>1.9999310999999999E-2</v>
      </c>
      <c r="J236">
        <v>0.34334316999999998</v>
      </c>
      <c r="K236">
        <v>0.59665918399999995</v>
      </c>
      <c r="L236" t="s">
        <v>291</v>
      </c>
      <c r="M236" t="s">
        <v>382</v>
      </c>
      <c r="O236" t="str">
        <f t="shared" si="21"/>
        <v>MFM</v>
      </c>
      <c r="P236" s="3" t="str">
        <f t="shared" si="22"/>
        <v>03</v>
      </c>
      <c r="Q236" t="str">
        <f t="shared" si="23"/>
        <v>w4</v>
      </c>
    </row>
    <row r="237" spans="1:17" x14ac:dyDescent="0.3">
      <c r="A237">
        <v>24</v>
      </c>
      <c r="B237" t="str">
        <f t="shared" si="19"/>
        <v>MFM</v>
      </c>
      <c r="C237" t="str">
        <f t="shared" si="18"/>
        <v>w15</v>
      </c>
      <c r="D237">
        <v>5</v>
      </c>
      <c r="E237">
        <v>15</v>
      </c>
      <c r="F237" t="str">
        <f t="shared" si="20"/>
        <v>MFMw15V07</v>
      </c>
      <c r="G237">
        <v>2.000861E-2</v>
      </c>
      <c r="H237">
        <v>2.6525690000000001E-2</v>
      </c>
      <c r="I237">
        <v>0.28164854900000003</v>
      </c>
      <c r="J237">
        <v>0.45904747499999998</v>
      </c>
      <c r="K237">
        <v>0.21276967699999999</v>
      </c>
      <c r="L237" t="s">
        <v>291</v>
      </c>
      <c r="M237" t="s">
        <v>382</v>
      </c>
      <c r="O237" t="str">
        <f t="shared" si="21"/>
        <v>MFM</v>
      </c>
      <c r="P237" s="3" t="str">
        <f t="shared" si="22"/>
        <v>07</v>
      </c>
      <c r="Q237" t="str">
        <f t="shared" si="23"/>
        <v>w5</v>
      </c>
    </row>
    <row r="238" spans="1:17" x14ac:dyDescent="0.3">
      <c r="A238">
        <v>24</v>
      </c>
      <c r="B238" t="str">
        <f t="shared" si="19"/>
        <v>MFM</v>
      </c>
      <c r="C238" t="str">
        <f t="shared" si="18"/>
        <v>w15</v>
      </c>
      <c r="D238">
        <v>6</v>
      </c>
      <c r="E238">
        <v>15</v>
      </c>
      <c r="F238" t="str">
        <f t="shared" si="20"/>
        <v>MFMw15V11</v>
      </c>
      <c r="G238">
        <v>2.000861E-2</v>
      </c>
      <c r="H238">
        <v>2.6525690000000001E-2</v>
      </c>
      <c r="I238">
        <v>0.28164854900000003</v>
      </c>
      <c r="J238">
        <v>0.45904747499999998</v>
      </c>
      <c r="K238">
        <v>0.21276967699999999</v>
      </c>
      <c r="L238" t="s">
        <v>291</v>
      </c>
      <c r="M238" t="s">
        <v>382</v>
      </c>
      <c r="O238" t="str">
        <f t="shared" si="21"/>
        <v>MFM</v>
      </c>
      <c r="P238" s="3">
        <f t="shared" si="22"/>
        <v>11</v>
      </c>
      <c r="Q238" t="str">
        <f t="shared" si="23"/>
        <v>w6</v>
      </c>
    </row>
    <row r="239" spans="1:17" x14ac:dyDescent="0.3">
      <c r="A239">
        <v>24</v>
      </c>
      <c r="B239" t="str">
        <f t="shared" si="19"/>
        <v>MFM</v>
      </c>
      <c r="C239" t="str">
        <f t="shared" si="18"/>
        <v>w15</v>
      </c>
      <c r="D239">
        <v>7</v>
      </c>
      <c r="E239">
        <v>15</v>
      </c>
      <c r="F239" t="str">
        <f t="shared" si="20"/>
        <v>MFMw15V14</v>
      </c>
      <c r="G239">
        <v>2.000861E-2</v>
      </c>
      <c r="H239">
        <v>2.6525690000000001E-2</v>
      </c>
      <c r="I239">
        <v>0.28164854900000003</v>
      </c>
      <c r="J239">
        <v>0.45904747499999998</v>
      </c>
      <c r="K239">
        <v>0.21276967699999999</v>
      </c>
      <c r="L239" t="s">
        <v>291</v>
      </c>
      <c r="O239" t="str">
        <f t="shared" si="21"/>
        <v>MFM</v>
      </c>
      <c r="P239" s="3">
        <f t="shared" si="22"/>
        <v>14</v>
      </c>
      <c r="Q239" t="str">
        <f t="shared" si="23"/>
        <v>w7</v>
      </c>
    </row>
    <row r="240" spans="1:17" x14ac:dyDescent="0.3">
      <c r="A240">
        <v>24</v>
      </c>
      <c r="B240" t="str">
        <f t="shared" si="19"/>
        <v>MFM</v>
      </c>
      <c r="C240" t="str">
        <f t="shared" si="18"/>
        <v>w16</v>
      </c>
      <c r="D240">
        <v>1</v>
      </c>
      <c r="E240">
        <v>16</v>
      </c>
      <c r="F240" t="str">
        <f t="shared" si="20"/>
        <v>MFMw16V75</v>
      </c>
      <c r="G240">
        <v>0.13620091200000001</v>
      </c>
      <c r="H240">
        <v>0.02</v>
      </c>
      <c r="I240">
        <v>0.45205732300000001</v>
      </c>
      <c r="J240">
        <v>0.37072595200000003</v>
      </c>
      <c r="K240">
        <v>2.1015813000000001E-2</v>
      </c>
      <c r="L240" t="s">
        <v>291</v>
      </c>
      <c r="M240" t="s">
        <v>382</v>
      </c>
      <c r="O240" t="str">
        <f t="shared" si="21"/>
        <v>MFM</v>
      </c>
      <c r="P240" s="3" t="str">
        <f t="shared" si="22"/>
        <v>75</v>
      </c>
      <c r="Q240" t="str">
        <f t="shared" si="23"/>
        <v>w1</v>
      </c>
    </row>
    <row r="241" spans="1:17" x14ac:dyDescent="0.3">
      <c r="A241">
        <v>24</v>
      </c>
      <c r="B241" t="str">
        <f t="shared" si="19"/>
        <v>MFM</v>
      </c>
      <c r="C241" t="str">
        <f t="shared" si="18"/>
        <v>w16</v>
      </c>
      <c r="D241">
        <v>2</v>
      </c>
      <c r="E241">
        <v>16</v>
      </c>
      <c r="F241" t="str">
        <f t="shared" si="20"/>
        <v>MFMw16V85</v>
      </c>
      <c r="G241">
        <v>0.143873003</v>
      </c>
      <c r="H241">
        <v>0.33476451000000002</v>
      </c>
      <c r="I241">
        <v>0.30255916100000002</v>
      </c>
      <c r="J241">
        <v>0.198803326</v>
      </c>
      <c r="K241">
        <v>0.02</v>
      </c>
      <c r="L241" t="s">
        <v>291</v>
      </c>
      <c r="M241" t="s">
        <v>382</v>
      </c>
      <c r="O241" t="str">
        <f t="shared" si="21"/>
        <v>MFM</v>
      </c>
      <c r="P241" s="3" t="str">
        <f t="shared" si="22"/>
        <v>85</v>
      </c>
      <c r="Q241" t="str">
        <f t="shared" si="23"/>
        <v>w2</v>
      </c>
    </row>
    <row r="242" spans="1:17" x14ac:dyDescent="0.3">
      <c r="A242">
        <v>24</v>
      </c>
      <c r="B242" t="str">
        <f t="shared" si="19"/>
        <v>MFM</v>
      </c>
      <c r="C242" t="str">
        <f t="shared" si="18"/>
        <v>w16</v>
      </c>
      <c r="D242">
        <v>3</v>
      </c>
      <c r="E242">
        <v>16</v>
      </c>
      <c r="F242" t="str">
        <f t="shared" si="20"/>
        <v>MFMw16V96</v>
      </c>
      <c r="G242">
        <v>2.0708160999999999E-2</v>
      </c>
      <c r="H242">
        <v>0.22233821300000001</v>
      </c>
      <c r="I242">
        <v>0.32933497</v>
      </c>
      <c r="J242">
        <v>0.36904093500000001</v>
      </c>
      <c r="K242">
        <v>5.8577721999999999E-2</v>
      </c>
      <c r="L242" t="s">
        <v>291</v>
      </c>
      <c r="M242" t="s">
        <v>382</v>
      </c>
      <c r="O242" t="str">
        <f t="shared" si="21"/>
        <v>MFM</v>
      </c>
      <c r="P242" s="3" t="str">
        <f t="shared" si="22"/>
        <v>96</v>
      </c>
      <c r="Q242" t="str">
        <f t="shared" si="23"/>
        <v>w3</v>
      </c>
    </row>
    <row r="243" spans="1:17" x14ac:dyDescent="0.3">
      <c r="A243">
        <v>24</v>
      </c>
      <c r="B243" t="str">
        <f t="shared" si="19"/>
        <v>MFM</v>
      </c>
      <c r="C243" t="str">
        <f t="shared" si="18"/>
        <v>w16</v>
      </c>
      <c r="D243">
        <v>4</v>
      </c>
      <c r="E243">
        <v>16</v>
      </c>
      <c r="F243" t="str">
        <f t="shared" si="20"/>
        <v>MFMw16V03</v>
      </c>
      <c r="G243">
        <v>5.2424226999999997E-2</v>
      </c>
      <c r="H243">
        <v>0.35718784799999997</v>
      </c>
      <c r="I243">
        <v>0.22361150299999999</v>
      </c>
      <c r="J243">
        <v>0.20307306899999999</v>
      </c>
      <c r="K243">
        <v>0.163703352</v>
      </c>
      <c r="L243" t="s">
        <v>291</v>
      </c>
      <c r="M243" t="s">
        <v>382</v>
      </c>
      <c r="O243" t="str">
        <f t="shared" si="21"/>
        <v>MFM</v>
      </c>
      <c r="P243" s="3" t="str">
        <f t="shared" si="22"/>
        <v>03</v>
      </c>
      <c r="Q243" t="str">
        <f t="shared" si="23"/>
        <v>w4</v>
      </c>
    </row>
    <row r="244" spans="1:17" x14ac:dyDescent="0.3">
      <c r="A244">
        <v>24</v>
      </c>
      <c r="B244" t="str">
        <f t="shared" si="19"/>
        <v>MFM</v>
      </c>
      <c r="C244" t="str">
        <f t="shared" si="18"/>
        <v>w16</v>
      </c>
      <c r="D244">
        <v>5</v>
      </c>
      <c r="E244">
        <v>16</v>
      </c>
      <c r="F244" t="str">
        <f t="shared" si="20"/>
        <v>MFMw16V07</v>
      </c>
      <c r="G244">
        <v>0.24929691400000001</v>
      </c>
      <c r="H244">
        <v>0.465814544</v>
      </c>
      <c r="I244">
        <v>0.24166739700000001</v>
      </c>
      <c r="J244">
        <v>0.02</v>
      </c>
      <c r="K244">
        <v>2.3221144999999999E-2</v>
      </c>
      <c r="L244" t="s">
        <v>291</v>
      </c>
      <c r="M244" t="s">
        <v>382</v>
      </c>
      <c r="O244" t="str">
        <f t="shared" si="21"/>
        <v>MFM</v>
      </c>
      <c r="P244" s="3" t="str">
        <f t="shared" si="22"/>
        <v>07</v>
      </c>
      <c r="Q244" t="str">
        <f t="shared" si="23"/>
        <v>w5</v>
      </c>
    </row>
    <row r="245" spans="1:17" x14ac:dyDescent="0.3">
      <c r="A245">
        <v>24</v>
      </c>
      <c r="B245" t="str">
        <f t="shared" si="19"/>
        <v>MFM</v>
      </c>
      <c r="C245" t="str">
        <f t="shared" si="18"/>
        <v>w16</v>
      </c>
      <c r="D245">
        <v>6</v>
      </c>
      <c r="E245">
        <v>16</v>
      </c>
      <c r="F245" t="str">
        <f t="shared" si="20"/>
        <v>MFMw16V11</v>
      </c>
      <c r="G245">
        <v>0.24929691400000001</v>
      </c>
      <c r="H245">
        <v>0.465814544</v>
      </c>
      <c r="I245">
        <v>0.24166739700000001</v>
      </c>
      <c r="J245">
        <v>0.02</v>
      </c>
      <c r="K245">
        <v>2.3221144999999999E-2</v>
      </c>
      <c r="L245" t="s">
        <v>291</v>
      </c>
      <c r="M245" t="s">
        <v>382</v>
      </c>
      <c r="O245" t="str">
        <f t="shared" si="21"/>
        <v>MFM</v>
      </c>
      <c r="P245" s="3">
        <f t="shared" si="22"/>
        <v>11</v>
      </c>
      <c r="Q245" t="str">
        <f t="shared" si="23"/>
        <v>w6</v>
      </c>
    </row>
    <row r="246" spans="1:17" x14ac:dyDescent="0.3">
      <c r="A246">
        <v>24</v>
      </c>
      <c r="B246" t="str">
        <f t="shared" si="19"/>
        <v>MFM</v>
      </c>
      <c r="C246" t="str">
        <f t="shared" si="18"/>
        <v>w16</v>
      </c>
      <c r="D246">
        <v>7</v>
      </c>
      <c r="E246">
        <v>16</v>
      </c>
      <c r="F246" t="str">
        <f t="shared" si="20"/>
        <v>MFMw16V14</v>
      </c>
      <c r="G246">
        <v>0.24929691400000001</v>
      </c>
      <c r="H246">
        <v>0.465814544</v>
      </c>
      <c r="I246">
        <v>0.24166739700000001</v>
      </c>
      <c r="J246">
        <v>0.02</v>
      </c>
      <c r="K246">
        <v>2.3221144999999999E-2</v>
      </c>
      <c r="L246" t="s">
        <v>291</v>
      </c>
      <c r="O246" t="str">
        <f t="shared" si="21"/>
        <v>MFM</v>
      </c>
      <c r="P246" s="3">
        <f t="shared" si="22"/>
        <v>14</v>
      </c>
      <c r="Q246" t="str">
        <f t="shared" si="23"/>
        <v>w7</v>
      </c>
    </row>
    <row r="247" spans="1:17" x14ac:dyDescent="0.3">
      <c r="A247">
        <v>26</v>
      </c>
      <c r="B247" t="str">
        <f t="shared" si="19"/>
        <v>DMO</v>
      </c>
      <c r="C247" t="str">
        <f>"w"&amp;"0"&amp;E247</f>
        <v>w01</v>
      </c>
      <c r="D247">
        <v>1</v>
      </c>
      <c r="E247">
        <v>1</v>
      </c>
      <c r="F247" t="str">
        <f t="shared" si="20"/>
        <v>DMOw01V75</v>
      </c>
      <c r="G247">
        <v>0.43356942900000001</v>
      </c>
      <c r="H247">
        <v>0.29693825299999999</v>
      </c>
      <c r="I247">
        <v>9.9257640999999994E-2</v>
      </c>
      <c r="J247">
        <v>8.9377259000000001E-2</v>
      </c>
      <c r="K247">
        <v>8.0857418E-2</v>
      </c>
      <c r="L247" t="s">
        <v>291</v>
      </c>
      <c r="M247" t="s">
        <v>383</v>
      </c>
      <c r="O247" t="str">
        <f t="shared" si="21"/>
        <v>DMO</v>
      </c>
      <c r="P247" s="3" t="str">
        <f t="shared" si="22"/>
        <v>75</v>
      </c>
      <c r="Q247" t="str">
        <f t="shared" si="23"/>
        <v>w1</v>
      </c>
    </row>
    <row r="248" spans="1:17" x14ac:dyDescent="0.3">
      <c r="A248">
        <v>26</v>
      </c>
      <c r="B248" t="str">
        <f t="shared" si="19"/>
        <v>DMO</v>
      </c>
      <c r="C248" t="str">
        <f t="shared" ref="C248:C309" si="24">"w"&amp;"0"&amp;E248</f>
        <v>w01</v>
      </c>
      <c r="D248">
        <v>2</v>
      </c>
      <c r="E248">
        <v>1</v>
      </c>
      <c r="F248" t="str">
        <f t="shared" si="20"/>
        <v>DMOw01V85</v>
      </c>
      <c r="G248">
        <v>0.50541357200000003</v>
      </c>
      <c r="H248">
        <v>0.13557297400000001</v>
      </c>
      <c r="I248">
        <v>0.21832813700000001</v>
      </c>
      <c r="J248">
        <v>7.1203968000000006E-2</v>
      </c>
      <c r="K248">
        <v>6.9481348999999998E-2</v>
      </c>
      <c r="L248" t="s">
        <v>291</v>
      </c>
      <c r="M248" t="s">
        <v>383</v>
      </c>
      <c r="O248" t="str">
        <f t="shared" si="21"/>
        <v>DMO</v>
      </c>
      <c r="P248" s="3" t="str">
        <f t="shared" si="22"/>
        <v>85</v>
      </c>
      <c r="Q248" t="str">
        <f t="shared" si="23"/>
        <v>w2</v>
      </c>
    </row>
    <row r="249" spans="1:17" x14ac:dyDescent="0.3">
      <c r="A249">
        <v>26</v>
      </c>
      <c r="B249" t="str">
        <f t="shared" si="19"/>
        <v>DMO</v>
      </c>
      <c r="C249" t="str">
        <f t="shared" si="24"/>
        <v>w01</v>
      </c>
      <c r="D249">
        <v>3</v>
      </c>
      <c r="E249">
        <v>1</v>
      </c>
      <c r="F249" t="str">
        <f t="shared" si="20"/>
        <v>DMOw01V96</v>
      </c>
      <c r="G249">
        <v>0.47292562799999999</v>
      </c>
      <c r="H249">
        <v>0.14521466399999999</v>
      </c>
      <c r="I249">
        <v>0.22056895700000001</v>
      </c>
      <c r="J249">
        <v>8.1026127000000003E-2</v>
      </c>
      <c r="K249">
        <v>8.0264624000000007E-2</v>
      </c>
      <c r="L249" t="s">
        <v>291</v>
      </c>
      <c r="M249" t="s">
        <v>383</v>
      </c>
      <c r="O249" t="str">
        <f t="shared" si="21"/>
        <v>DMO</v>
      </c>
      <c r="P249" s="3" t="str">
        <f t="shared" si="22"/>
        <v>96</v>
      </c>
      <c r="Q249" t="str">
        <f t="shared" si="23"/>
        <v>w3</v>
      </c>
    </row>
    <row r="250" spans="1:17" x14ac:dyDescent="0.3">
      <c r="A250">
        <v>26</v>
      </c>
      <c r="B250" t="str">
        <f t="shared" si="19"/>
        <v>DMO</v>
      </c>
      <c r="C250" t="str">
        <f t="shared" si="24"/>
        <v>w01</v>
      </c>
      <c r="D250">
        <v>4</v>
      </c>
      <c r="E250">
        <v>1</v>
      </c>
      <c r="F250" t="str">
        <f t="shared" si="20"/>
        <v>DMOw01V03</v>
      </c>
      <c r="G250">
        <v>0.45242683900000003</v>
      </c>
      <c r="H250">
        <v>0.15291355300000001</v>
      </c>
      <c r="I250">
        <v>0.23422041299999999</v>
      </c>
      <c r="J250">
        <v>7.7608570000000002E-2</v>
      </c>
      <c r="K250">
        <v>8.2830624000000005E-2</v>
      </c>
      <c r="L250" t="s">
        <v>291</v>
      </c>
      <c r="M250" t="s">
        <v>383</v>
      </c>
      <c r="O250" t="str">
        <f t="shared" si="21"/>
        <v>DMO</v>
      </c>
      <c r="P250" s="3" t="str">
        <f t="shared" si="22"/>
        <v>03</v>
      </c>
      <c r="Q250" t="str">
        <f t="shared" si="23"/>
        <v>w4</v>
      </c>
    </row>
    <row r="251" spans="1:17" x14ac:dyDescent="0.3">
      <c r="A251">
        <v>26</v>
      </c>
      <c r="B251" t="str">
        <f t="shared" si="19"/>
        <v>DMO</v>
      </c>
      <c r="C251" t="str">
        <f t="shared" si="24"/>
        <v>w01</v>
      </c>
      <c r="D251">
        <v>5</v>
      </c>
      <c r="E251">
        <v>1</v>
      </c>
      <c r="F251" t="str">
        <f t="shared" si="20"/>
        <v>DMOw01V07</v>
      </c>
      <c r="G251">
        <v>0.470485665</v>
      </c>
      <c r="H251">
        <v>0.14665879700000001</v>
      </c>
      <c r="I251">
        <v>0.23292669799999999</v>
      </c>
      <c r="J251">
        <v>7.3589619999999994E-2</v>
      </c>
      <c r="K251">
        <v>7.6339219999999999E-2</v>
      </c>
      <c r="L251" t="s">
        <v>291</v>
      </c>
      <c r="M251" t="s">
        <v>383</v>
      </c>
      <c r="O251" t="str">
        <f t="shared" si="21"/>
        <v>DMO</v>
      </c>
      <c r="P251" s="3" t="str">
        <f t="shared" si="22"/>
        <v>07</v>
      </c>
      <c r="Q251" t="str">
        <f t="shared" si="23"/>
        <v>w5</v>
      </c>
    </row>
    <row r="252" spans="1:17" x14ac:dyDescent="0.3">
      <c r="A252">
        <v>26</v>
      </c>
      <c r="B252" t="str">
        <f t="shared" si="19"/>
        <v>DMO</v>
      </c>
      <c r="C252" t="str">
        <f t="shared" si="24"/>
        <v>w01</v>
      </c>
      <c r="D252">
        <v>6</v>
      </c>
      <c r="E252">
        <v>1</v>
      </c>
      <c r="F252" t="str">
        <f t="shared" si="20"/>
        <v>DMOw01V11</v>
      </c>
      <c r="G252">
        <v>0.470485665</v>
      </c>
      <c r="H252">
        <v>0.14665879700000001</v>
      </c>
      <c r="I252">
        <v>0.23292669799999999</v>
      </c>
      <c r="J252">
        <v>7.3589619999999994E-2</v>
      </c>
      <c r="K252">
        <v>7.6339219999999999E-2</v>
      </c>
      <c r="L252" t="s">
        <v>291</v>
      </c>
      <c r="M252" t="s">
        <v>383</v>
      </c>
      <c r="O252" t="str">
        <f t="shared" si="21"/>
        <v>DMO</v>
      </c>
      <c r="P252" s="3">
        <f t="shared" si="22"/>
        <v>11</v>
      </c>
      <c r="Q252" t="str">
        <f t="shared" si="23"/>
        <v>w6</v>
      </c>
    </row>
    <row r="253" spans="1:17" x14ac:dyDescent="0.3">
      <c r="A253">
        <v>26</v>
      </c>
      <c r="B253" t="str">
        <f t="shared" si="19"/>
        <v>DMO</v>
      </c>
      <c r="C253" t="str">
        <f t="shared" si="24"/>
        <v>w01</v>
      </c>
      <c r="D253">
        <v>7</v>
      </c>
      <c r="E253">
        <v>1</v>
      </c>
      <c r="F253" t="str">
        <f t="shared" si="20"/>
        <v>DMOw01V14</v>
      </c>
      <c r="G253">
        <v>0.470485665</v>
      </c>
      <c r="H253">
        <v>0.14665879700000001</v>
      </c>
      <c r="I253">
        <v>0.23292669799999999</v>
      </c>
      <c r="J253">
        <v>7.3589619999999994E-2</v>
      </c>
      <c r="K253">
        <v>7.6339219999999999E-2</v>
      </c>
      <c r="L253" t="s">
        <v>291</v>
      </c>
      <c r="O253" t="str">
        <f t="shared" si="21"/>
        <v>DMO</v>
      </c>
      <c r="P253" s="3">
        <f t="shared" si="22"/>
        <v>14</v>
      </c>
      <c r="Q253" t="str">
        <f t="shared" si="23"/>
        <v>w7</v>
      </c>
    </row>
    <row r="254" spans="1:17" x14ac:dyDescent="0.3">
      <c r="A254">
        <v>26</v>
      </c>
      <c r="B254" t="str">
        <f t="shared" si="19"/>
        <v>DMO</v>
      </c>
      <c r="C254" t="str">
        <f t="shared" si="24"/>
        <v>w02</v>
      </c>
      <c r="D254">
        <v>1</v>
      </c>
      <c r="E254">
        <v>2</v>
      </c>
      <c r="F254" t="str">
        <f t="shared" si="20"/>
        <v>DMOw02V75</v>
      </c>
      <c r="G254">
        <v>0.05</v>
      </c>
      <c r="H254">
        <v>0.273598438</v>
      </c>
      <c r="I254">
        <v>0.25491904900000001</v>
      </c>
      <c r="J254">
        <v>0.12517345599999999</v>
      </c>
      <c r="K254">
        <v>0.29630905699999999</v>
      </c>
      <c r="L254" t="s">
        <v>291</v>
      </c>
      <c r="M254" t="s">
        <v>383</v>
      </c>
      <c r="O254" t="str">
        <f t="shared" si="21"/>
        <v>DMO</v>
      </c>
      <c r="P254" s="3" t="str">
        <f t="shared" si="22"/>
        <v>75</v>
      </c>
      <c r="Q254" t="str">
        <f t="shared" si="23"/>
        <v>w1</v>
      </c>
    </row>
    <row r="255" spans="1:17" x14ac:dyDescent="0.3">
      <c r="A255">
        <v>26</v>
      </c>
      <c r="B255" t="str">
        <f t="shared" si="19"/>
        <v>DMO</v>
      </c>
      <c r="C255" t="str">
        <f t="shared" si="24"/>
        <v>w02</v>
      </c>
      <c r="D255">
        <v>2</v>
      </c>
      <c r="E255">
        <v>2</v>
      </c>
      <c r="F255" t="str">
        <f t="shared" si="20"/>
        <v>DMOw02V85</v>
      </c>
      <c r="G255">
        <v>0.142475729</v>
      </c>
      <c r="H255">
        <v>0.14914132099999999</v>
      </c>
      <c r="I255">
        <v>0.535606358</v>
      </c>
      <c r="J255">
        <v>8.7185943000000002E-2</v>
      </c>
      <c r="K255">
        <v>8.5590650000000004E-2</v>
      </c>
      <c r="L255" t="s">
        <v>291</v>
      </c>
      <c r="M255" t="s">
        <v>383</v>
      </c>
      <c r="O255" t="str">
        <f t="shared" si="21"/>
        <v>DMO</v>
      </c>
      <c r="P255" s="3" t="str">
        <f t="shared" si="22"/>
        <v>85</v>
      </c>
      <c r="Q255" t="str">
        <f t="shared" si="23"/>
        <v>w2</v>
      </c>
    </row>
    <row r="256" spans="1:17" x14ac:dyDescent="0.3">
      <c r="A256">
        <v>26</v>
      </c>
      <c r="B256" t="str">
        <f t="shared" si="19"/>
        <v>DMO</v>
      </c>
      <c r="C256" t="str">
        <f t="shared" si="24"/>
        <v>w02</v>
      </c>
      <c r="D256">
        <v>3</v>
      </c>
      <c r="E256">
        <v>2</v>
      </c>
      <c r="F256" t="str">
        <f t="shared" si="20"/>
        <v>DMOw02V96</v>
      </c>
      <c r="G256">
        <v>5.0000023999999997E-2</v>
      </c>
      <c r="H256">
        <v>0.163845505</v>
      </c>
      <c r="I256">
        <v>0.54953187199999998</v>
      </c>
      <c r="J256">
        <v>9.8120294999999996E-2</v>
      </c>
      <c r="K256">
        <v>0.13850230399999999</v>
      </c>
      <c r="L256" t="s">
        <v>291</v>
      </c>
      <c r="M256" t="s">
        <v>383</v>
      </c>
      <c r="O256" t="str">
        <f t="shared" si="21"/>
        <v>DMO</v>
      </c>
      <c r="P256" s="3" t="str">
        <f t="shared" si="22"/>
        <v>96</v>
      </c>
      <c r="Q256" t="str">
        <f t="shared" si="23"/>
        <v>w3</v>
      </c>
    </row>
    <row r="257" spans="1:17" x14ac:dyDescent="0.3">
      <c r="A257">
        <v>26</v>
      </c>
      <c r="B257" t="str">
        <f t="shared" si="19"/>
        <v>DMO</v>
      </c>
      <c r="C257" t="str">
        <f t="shared" si="24"/>
        <v>w02</v>
      </c>
      <c r="D257">
        <v>4</v>
      </c>
      <c r="E257">
        <v>2</v>
      </c>
      <c r="F257" t="str">
        <f t="shared" si="20"/>
        <v>DMOw02V03</v>
      </c>
      <c r="G257">
        <v>0.32056380499999998</v>
      </c>
      <c r="H257">
        <v>0.28336302299999999</v>
      </c>
      <c r="I257">
        <v>0.29447379499999998</v>
      </c>
      <c r="J257">
        <v>5.0025577000000002E-2</v>
      </c>
      <c r="K257">
        <v>5.1573801000000002E-2</v>
      </c>
      <c r="L257" t="s">
        <v>291</v>
      </c>
      <c r="M257" t="s">
        <v>383</v>
      </c>
      <c r="O257" t="str">
        <f t="shared" si="21"/>
        <v>DMO</v>
      </c>
      <c r="P257" s="3" t="str">
        <f t="shared" si="22"/>
        <v>03</v>
      </c>
      <c r="Q257" t="str">
        <f t="shared" si="23"/>
        <v>w4</v>
      </c>
    </row>
    <row r="258" spans="1:17" x14ac:dyDescent="0.3">
      <c r="A258">
        <v>26</v>
      </c>
      <c r="B258" t="str">
        <f t="shared" si="19"/>
        <v>DMO</v>
      </c>
      <c r="C258" t="str">
        <f t="shared" si="24"/>
        <v>w02</v>
      </c>
      <c r="D258">
        <v>5</v>
      </c>
      <c r="E258">
        <v>2</v>
      </c>
      <c r="F258" t="str">
        <f t="shared" si="20"/>
        <v>DMOw02V07</v>
      </c>
      <c r="G258">
        <v>0.24486290199999999</v>
      </c>
      <c r="H258">
        <v>0.21589740399999999</v>
      </c>
      <c r="I258">
        <v>0.311271036</v>
      </c>
      <c r="J258">
        <v>0.181350715</v>
      </c>
      <c r="K258">
        <v>4.6617945000000001E-2</v>
      </c>
      <c r="L258" t="s">
        <v>291</v>
      </c>
      <c r="M258" t="s">
        <v>383</v>
      </c>
      <c r="O258" t="str">
        <f t="shared" si="21"/>
        <v>DMO</v>
      </c>
      <c r="P258" s="3" t="str">
        <f t="shared" si="22"/>
        <v>07</v>
      </c>
      <c r="Q258" t="str">
        <f t="shared" si="23"/>
        <v>w5</v>
      </c>
    </row>
    <row r="259" spans="1:17" x14ac:dyDescent="0.3">
      <c r="A259">
        <v>26</v>
      </c>
      <c r="B259" t="str">
        <f t="shared" si="19"/>
        <v>DMO</v>
      </c>
      <c r="C259" t="str">
        <f t="shared" si="24"/>
        <v>w02</v>
      </c>
      <c r="D259">
        <v>6</v>
      </c>
      <c r="E259">
        <v>2</v>
      </c>
      <c r="F259" t="str">
        <f t="shared" si="20"/>
        <v>DMOw02V11</v>
      </c>
      <c r="G259">
        <v>0.24486290199999999</v>
      </c>
      <c r="H259">
        <v>0.21589740399999999</v>
      </c>
      <c r="I259">
        <v>0.311271036</v>
      </c>
      <c r="J259">
        <v>0.181350715</v>
      </c>
      <c r="K259">
        <v>4.6617945000000001E-2</v>
      </c>
      <c r="L259" t="s">
        <v>291</v>
      </c>
      <c r="M259" t="s">
        <v>383</v>
      </c>
      <c r="O259" t="str">
        <f t="shared" si="21"/>
        <v>DMO</v>
      </c>
      <c r="P259" s="3">
        <f t="shared" si="22"/>
        <v>11</v>
      </c>
      <c r="Q259" t="str">
        <f t="shared" si="23"/>
        <v>w6</v>
      </c>
    </row>
    <row r="260" spans="1:17" x14ac:dyDescent="0.3">
      <c r="A260">
        <v>26</v>
      </c>
      <c r="B260" t="str">
        <f t="shared" si="19"/>
        <v>DMO</v>
      </c>
      <c r="C260" t="str">
        <f t="shared" si="24"/>
        <v>w02</v>
      </c>
      <c r="D260">
        <v>7</v>
      </c>
      <c r="E260">
        <v>2</v>
      </c>
      <c r="F260" t="str">
        <f t="shared" si="20"/>
        <v>DMOw02V14</v>
      </c>
      <c r="G260">
        <v>0.24486290199999999</v>
      </c>
      <c r="H260">
        <v>0.21589740399999999</v>
      </c>
      <c r="I260">
        <v>0.311271036</v>
      </c>
      <c r="J260">
        <v>0.181350715</v>
      </c>
      <c r="K260">
        <v>4.6617945000000001E-2</v>
      </c>
      <c r="L260" t="s">
        <v>291</v>
      </c>
      <c r="O260" t="str">
        <f t="shared" si="21"/>
        <v>DMO</v>
      </c>
      <c r="P260" s="3">
        <f t="shared" si="22"/>
        <v>14</v>
      </c>
      <c r="Q260" t="str">
        <f t="shared" si="23"/>
        <v>w7</v>
      </c>
    </row>
    <row r="261" spans="1:17" x14ac:dyDescent="0.3">
      <c r="A261">
        <v>26</v>
      </c>
      <c r="B261" t="str">
        <f t="shared" si="19"/>
        <v>DMO</v>
      </c>
      <c r="C261" t="str">
        <f t="shared" si="24"/>
        <v>w03</v>
      </c>
      <c r="D261">
        <v>1</v>
      </c>
      <c r="E261">
        <v>3</v>
      </c>
      <c r="F261" t="str">
        <f t="shared" si="20"/>
        <v>DMOw03V75</v>
      </c>
      <c r="G261">
        <v>9.4883278000000001E-2</v>
      </c>
      <c r="H261">
        <v>0.26973550000000002</v>
      </c>
      <c r="I261">
        <v>0.36437591400000002</v>
      </c>
      <c r="J261">
        <v>0.22100530800000001</v>
      </c>
      <c r="K261">
        <v>0.05</v>
      </c>
      <c r="L261" t="s">
        <v>291</v>
      </c>
      <c r="M261" t="s">
        <v>383</v>
      </c>
      <c r="O261" t="str">
        <f t="shared" si="21"/>
        <v>DMO</v>
      </c>
      <c r="P261" s="3" t="str">
        <f t="shared" si="22"/>
        <v>75</v>
      </c>
      <c r="Q261" t="str">
        <f t="shared" si="23"/>
        <v>w1</v>
      </c>
    </row>
    <row r="262" spans="1:17" x14ac:dyDescent="0.3">
      <c r="A262">
        <v>26</v>
      </c>
      <c r="B262" t="str">
        <f t="shared" si="19"/>
        <v>DMO</v>
      </c>
      <c r="C262" t="str">
        <f t="shared" si="24"/>
        <v>w03</v>
      </c>
      <c r="D262">
        <v>2</v>
      </c>
      <c r="E262">
        <v>3</v>
      </c>
      <c r="F262" t="str">
        <f t="shared" si="20"/>
        <v>DMOw03V85</v>
      </c>
      <c r="G262">
        <v>5.8370816999999998E-2</v>
      </c>
      <c r="H262">
        <v>0.29210895199999998</v>
      </c>
      <c r="I262">
        <v>0.45178132799999998</v>
      </c>
      <c r="J262">
        <v>0.147738903</v>
      </c>
      <c r="K262">
        <v>0.05</v>
      </c>
      <c r="L262" t="s">
        <v>291</v>
      </c>
      <c r="M262" t="s">
        <v>383</v>
      </c>
      <c r="O262" t="str">
        <f t="shared" si="21"/>
        <v>DMO</v>
      </c>
      <c r="P262" s="3" t="str">
        <f t="shared" si="22"/>
        <v>85</v>
      </c>
      <c r="Q262" t="str">
        <f t="shared" si="23"/>
        <v>w2</v>
      </c>
    </row>
    <row r="263" spans="1:17" x14ac:dyDescent="0.3">
      <c r="A263">
        <v>26</v>
      </c>
      <c r="B263" t="str">
        <f t="shared" si="19"/>
        <v>DMO</v>
      </c>
      <c r="C263" t="str">
        <f t="shared" si="24"/>
        <v>w03</v>
      </c>
      <c r="D263">
        <v>3</v>
      </c>
      <c r="E263">
        <v>3</v>
      </c>
      <c r="F263" t="str">
        <f t="shared" si="20"/>
        <v>DMOw03V96</v>
      </c>
      <c r="G263">
        <v>0.17905020299999999</v>
      </c>
      <c r="H263">
        <v>0.28919879399999998</v>
      </c>
      <c r="I263">
        <v>0.319119123</v>
      </c>
      <c r="J263">
        <v>0.115864641</v>
      </c>
      <c r="K263">
        <v>9.6767239000000005E-2</v>
      </c>
      <c r="L263" t="s">
        <v>291</v>
      </c>
      <c r="M263" t="s">
        <v>383</v>
      </c>
      <c r="O263" t="str">
        <f t="shared" si="21"/>
        <v>DMO</v>
      </c>
      <c r="P263" s="3" t="str">
        <f t="shared" si="22"/>
        <v>96</v>
      </c>
      <c r="Q263" t="str">
        <f t="shared" si="23"/>
        <v>w3</v>
      </c>
    </row>
    <row r="264" spans="1:17" x14ac:dyDescent="0.3">
      <c r="A264">
        <v>26</v>
      </c>
      <c r="B264" t="str">
        <f t="shared" si="19"/>
        <v>DMO</v>
      </c>
      <c r="C264" t="str">
        <f t="shared" si="24"/>
        <v>w03</v>
      </c>
      <c r="D264">
        <v>4</v>
      </c>
      <c r="E264">
        <v>3</v>
      </c>
      <c r="F264" t="str">
        <f t="shared" si="20"/>
        <v>DMOw03V03</v>
      </c>
      <c r="G264">
        <v>0.271420049</v>
      </c>
      <c r="H264">
        <v>0.21817472800000001</v>
      </c>
      <c r="I264">
        <v>0.21325217199999999</v>
      </c>
      <c r="J264">
        <v>0.14134385399999999</v>
      </c>
      <c r="K264">
        <v>0.15580919800000001</v>
      </c>
      <c r="L264" t="s">
        <v>291</v>
      </c>
      <c r="M264" t="s">
        <v>383</v>
      </c>
      <c r="O264" t="str">
        <f t="shared" si="21"/>
        <v>DMO</v>
      </c>
      <c r="P264" s="3" t="str">
        <f t="shared" si="22"/>
        <v>03</v>
      </c>
      <c r="Q264" t="str">
        <f t="shared" si="23"/>
        <v>w4</v>
      </c>
    </row>
    <row r="265" spans="1:17" x14ac:dyDescent="0.3">
      <c r="A265">
        <v>26</v>
      </c>
      <c r="B265" t="str">
        <f t="shared" si="19"/>
        <v>DMO</v>
      </c>
      <c r="C265" t="str">
        <f t="shared" si="24"/>
        <v>w03</v>
      </c>
      <c r="D265">
        <v>5</v>
      </c>
      <c r="E265">
        <v>3</v>
      </c>
      <c r="F265" t="str">
        <f t="shared" si="20"/>
        <v>DMOw03V07</v>
      </c>
      <c r="G265">
        <v>0.14314102500000001</v>
      </c>
      <c r="H265">
        <v>6.9068342000000005E-2</v>
      </c>
      <c r="I265">
        <v>0.37160612199999998</v>
      </c>
      <c r="J265">
        <v>8.4437946E-2</v>
      </c>
      <c r="K265">
        <v>0.33174656499999999</v>
      </c>
      <c r="L265" t="s">
        <v>291</v>
      </c>
      <c r="M265" t="s">
        <v>383</v>
      </c>
      <c r="O265" t="str">
        <f t="shared" si="21"/>
        <v>DMO</v>
      </c>
      <c r="P265" s="3" t="str">
        <f t="shared" si="22"/>
        <v>07</v>
      </c>
      <c r="Q265" t="str">
        <f t="shared" si="23"/>
        <v>w5</v>
      </c>
    </row>
    <row r="266" spans="1:17" x14ac:dyDescent="0.3">
      <c r="A266">
        <v>26</v>
      </c>
      <c r="B266" t="str">
        <f t="shared" si="19"/>
        <v>DMO</v>
      </c>
      <c r="C266" t="str">
        <f t="shared" si="24"/>
        <v>w03</v>
      </c>
      <c r="D266">
        <v>6</v>
      </c>
      <c r="E266">
        <v>3</v>
      </c>
      <c r="F266" t="str">
        <f t="shared" si="20"/>
        <v>DMOw03V11</v>
      </c>
      <c r="G266">
        <v>0.14314102500000001</v>
      </c>
      <c r="H266">
        <v>6.9068342000000005E-2</v>
      </c>
      <c r="I266">
        <v>0.37160612199999998</v>
      </c>
      <c r="J266">
        <v>8.4437946E-2</v>
      </c>
      <c r="K266">
        <v>0.33174656499999999</v>
      </c>
      <c r="L266" t="s">
        <v>291</v>
      </c>
      <c r="M266" t="s">
        <v>383</v>
      </c>
      <c r="O266" t="str">
        <f t="shared" si="21"/>
        <v>DMO</v>
      </c>
      <c r="P266" s="3">
        <f t="shared" si="22"/>
        <v>11</v>
      </c>
      <c r="Q266" t="str">
        <f t="shared" si="23"/>
        <v>w6</v>
      </c>
    </row>
    <row r="267" spans="1:17" x14ac:dyDescent="0.3">
      <c r="A267">
        <v>26</v>
      </c>
      <c r="B267" t="str">
        <f t="shared" si="19"/>
        <v>DMO</v>
      </c>
      <c r="C267" t="str">
        <f t="shared" si="24"/>
        <v>w03</v>
      </c>
      <c r="D267">
        <v>7</v>
      </c>
      <c r="E267">
        <v>3</v>
      </c>
      <c r="F267" t="str">
        <f t="shared" si="20"/>
        <v>DMOw03V14</v>
      </c>
      <c r="G267">
        <v>0.14314102500000001</v>
      </c>
      <c r="H267">
        <v>6.9068342000000005E-2</v>
      </c>
      <c r="I267">
        <v>0.37160612199999998</v>
      </c>
      <c r="J267">
        <v>8.4437946E-2</v>
      </c>
      <c r="K267">
        <v>0.33174656499999999</v>
      </c>
      <c r="L267" t="s">
        <v>291</v>
      </c>
      <c r="O267" t="str">
        <f t="shared" si="21"/>
        <v>DMO</v>
      </c>
      <c r="P267" s="3">
        <f t="shared" si="22"/>
        <v>14</v>
      </c>
      <c r="Q267" t="str">
        <f t="shared" si="23"/>
        <v>w7</v>
      </c>
    </row>
    <row r="268" spans="1:17" x14ac:dyDescent="0.3">
      <c r="A268">
        <v>26</v>
      </c>
      <c r="B268" t="str">
        <f t="shared" si="19"/>
        <v>DMO</v>
      </c>
      <c r="C268" t="str">
        <f t="shared" si="24"/>
        <v>w04</v>
      </c>
      <c r="D268">
        <v>1</v>
      </c>
      <c r="E268">
        <v>4</v>
      </c>
      <c r="F268" t="str">
        <f t="shared" si="20"/>
        <v>DMOw04V75</v>
      </c>
      <c r="G268">
        <v>1.9998999999999999E-2</v>
      </c>
      <c r="H268">
        <v>1.9999106999999999E-2</v>
      </c>
      <c r="I268">
        <v>1.9999834000000001E-2</v>
      </c>
      <c r="J268">
        <v>0.58146673299999996</v>
      </c>
      <c r="K268">
        <v>0.35853532599999999</v>
      </c>
      <c r="L268" t="s">
        <v>291</v>
      </c>
      <c r="M268" t="s">
        <v>383</v>
      </c>
      <c r="O268" t="str">
        <f t="shared" si="21"/>
        <v>DMO</v>
      </c>
      <c r="P268" s="3" t="str">
        <f t="shared" si="22"/>
        <v>75</v>
      </c>
      <c r="Q268" t="str">
        <f t="shared" si="23"/>
        <v>w1</v>
      </c>
    </row>
    <row r="269" spans="1:17" x14ac:dyDescent="0.3">
      <c r="A269">
        <v>26</v>
      </c>
      <c r="B269" t="str">
        <f t="shared" si="19"/>
        <v>DMO</v>
      </c>
      <c r="C269" t="str">
        <f t="shared" si="24"/>
        <v>w04</v>
      </c>
      <c r="D269">
        <v>2</v>
      </c>
      <c r="E269">
        <v>4</v>
      </c>
      <c r="F269" t="str">
        <f t="shared" si="20"/>
        <v>DMOw04V85</v>
      </c>
      <c r="G269">
        <v>1.9999277999999999E-2</v>
      </c>
      <c r="H269">
        <v>7.0169367999999996E-2</v>
      </c>
      <c r="I269">
        <v>1.9999023000000001E-2</v>
      </c>
      <c r="J269">
        <v>0.75</v>
      </c>
      <c r="K269">
        <v>0.139832331</v>
      </c>
      <c r="L269" t="s">
        <v>291</v>
      </c>
      <c r="M269" t="s">
        <v>383</v>
      </c>
      <c r="O269" t="str">
        <f t="shared" si="21"/>
        <v>DMO</v>
      </c>
      <c r="P269" s="3" t="str">
        <f t="shared" si="22"/>
        <v>85</v>
      </c>
      <c r="Q269" t="str">
        <f t="shared" si="23"/>
        <v>w2</v>
      </c>
    </row>
    <row r="270" spans="1:17" x14ac:dyDescent="0.3">
      <c r="A270">
        <v>26</v>
      </c>
      <c r="B270" t="str">
        <f t="shared" si="19"/>
        <v>DMO</v>
      </c>
      <c r="C270" t="str">
        <f t="shared" si="24"/>
        <v>w04</v>
      </c>
      <c r="D270">
        <v>3</v>
      </c>
      <c r="E270">
        <v>4</v>
      </c>
      <c r="F270" t="str">
        <f t="shared" si="20"/>
        <v>DMOw04V96</v>
      </c>
      <c r="G270">
        <v>1.9999006999999999E-2</v>
      </c>
      <c r="H270">
        <v>1.9999030000000001E-2</v>
      </c>
      <c r="I270">
        <v>0.396090581</v>
      </c>
      <c r="J270">
        <v>0.54391224299999996</v>
      </c>
      <c r="K270">
        <v>1.9999138999999999E-2</v>
      </c>
      <c r="L270" t="s">
        <v>291</v>
      </c>
      <c r="M270" t="s">
        <v>383</v>
      </c>
      <c r="O270" t="str">
        <f t="shared" si="21"/>
        <v>DMO</v>
      </c>
      <c r="P270" s="3" t="str">
        <f t="shared" si="22"/>
        <v>96</v>
      </c>
      <c r="Q270" t="str">
        <f t="shared" si="23"/>
        <v>w3</v>
      </c>
    </row>
    <row r="271" spans="1:17" x14ac:dyDescent="0.3">
      <c r="A271">
        <v>26</v>
      </c>
      <c r="B271" t="str">
        <f t="shared" si="19"/>
        <v>DMO</v>
      </c>
      <c r="C271" t="str">
        <f t="shared" si="24"/>
        <v>w04</v>
      </c>
      <c r="D271">
        <v>4</v>
      </c>
      <c r="E271">
        <v>4</v>
      </c>
      <c r="F271" t="str">
        <f t="shared" si="20"/>
        <v>DMOw04V03</v>
      </c>
      <c r="G271">
        <v>0.02</v>
      </c>
      <c r="H271">
        <v>0.33967080500000002</v>
      </c>
      <c r="I271">
        <v>0.34501301899999998</v>
      </c>
      <c r="J271">
        <v>0.13681849900000001</v>
      </c>
      <c r="K271">
        <v>0.158497677</v>
      </c>
      <c r="L271" t="s">
        <v>291</v>
      </c>
      <c r="M271" t="s">
        <v>383</v>
      </c>
      <c r="O271" t="str">
        <f t="shared" si="21"/>
        <v>DMO</v>
      </c>
      <c r="P271" s="3" t="str">
        <f t="shared" si="22"/>
        <v>03</v>
      </c>
      <c r="Q271" t="str">
        <f t="shared" si="23"/>
        <v>w4</v>
      </c>
    </row>
    <row r="272" spans="1:17" x14ac:dyDescent="0.3">
      <c r="A272">
        <v>26</v>
      </c>
      <c r="B272" t="str">
        <f t="shared" si="19"/>
        <v>DMO</v>
      </c>
      <c r="C272" t="str">
        <f t="shared" si="24"/>
        <v>w04</v>
      </c>
      <c r="D272">
        <v>5</v>
      </c>
      <c r="E272">
        <v>4</v>
      </c>
      <c r="F272" t="str">
        <f t="shared" si="20"/>
        <v>DMOw04V07</v>
      </c>
      <c r="G272">
        <v>0.27743973399999999</v>
      </c>
      <c r="H272">
        <v>0.38273394999999999</v>
      </c>
      <c r="I272">
        <v>9.1284265000000003E-2</v>
      </c>
      <c r="J272">
        <v>8.3720231000000006E-2</v>
      </c>
      <c r="K272">
        <v>0.16482182000000001</v>
      </c>
      <c r="L272" t="s">
        <v>291</v>
      </c>
      <c r="M272" t="s">
        <v>383</v>
      </c>
      <c r="O272" t="str">
        <f t="shared" si="21"/>
        <v>DMO</v>
      </c>
      <c r="P272" s="3" t="str">
        <f t="shared" si="22"/>
        <v>07</v>
      </c>
      <c r="Q272" t="str">
        <f t="shared" si="23"/>
        <v>w5</v>
      </c>
    </row>
    <row r="273" spans="1:17" x14ac:dyDescent="0.3">
      <c r="A273">
        <v>26</v>
      </c>
      <c r="B273" t="str">
        <f t="shared" si="19"/>
        <v>DMO</v>
      </c>
      <c r="C273" t="str">
        <f t="shared" si="24"/>
        <v>w04</v>
      </c>
      <c r="D273">
        <v>6</v>
      </c>
      <c r="E273">
        <v>4</v>
      </c>
      <c r="F273" t="str">
        <f t="shared" si="20"/>
        <v>DMOw04V11</v>
      </c>
      <c r="G273">
        <v>0.27743973399999999</v>
      </c>
      <c r="H273">
        <v>0.38273394999999999</v>
      </c>
      <c r="I273">
        <v>9.1284265000000003E-2</v>
      </c>
      <c r="J273">
        <v>8.3720231000000006E-2</v>
      </c>
      <c r="K273">
        <v>0.16482182000000001</v>
      </c>
      <c r="L273" t="s">
        <v>291</v>
      </c>
      <c r="M273" t="s">
        <v>383</v>
      </c>
      <c r="O273" t="str">
        <f t="shared" si="21"/>
        <v>DMO</v>
      </c>
      <c r="P273" s="3">
        <f t="shared" si="22"/>
        <v>11</v>
      </c>
      <c r="Q273" t="str">
        <f t="shared" si="23"/>
        <v>w6</v>
      </c>
    </row>
    <row r="274" spans="1:17" x14ac:dyDescent="0.3">
      <c r="A274">
        <v>26</v>
      </c>
      <c r="B274" t="str">
        <f t="shared" si="19"/>
        <v>DMO</v>
      </c>
      <c r="C274" t="str">
        <f t="shared" si="24"/>
        <v>w04</v>
      </c>
      <c r="D274">
        <v>7</v>
      </c>
      <c r="E274">
        <v>4</v>
      </c>
      <c r="F274" t="str">
        <f t="shared" si="20"/>
        <v>DMOw04V14</v>
      </c>
      <c r="G274">
        <v>0.27743973399999999</v>
      </c>
      <c r="H274">
        <v>0.38273394999999999</v>
      </c>
      <c r="I274">
        <v>9.1284265000000003E-2</v>
      </c>
      <c r="J274">
        <v>8.3720231000000006E-2</v>
      </c>
      <c r="K274">
        <v>0.16482182000000001</v>
      </c>
      <c r="L274" t="s">
        <v>291</v>
      </c>
      <c r="O274" t="str">
        <f t="shared" si="21"/>
        <v>DMO</v>
      </c>
      <c r="P274" s="3">
        <f t="shared" si="22"/>
        <v>14</v>
      </c>
      <c r="Q274" t="str">
        <f t="shared" si="23"/>
        <v>w7</v>
      </c>
    </row>
    <row r="275" spans="1:17" x14ac:dyDescent="0.3">
      <c r="A275">
        <v>26</v>
      </c>
      <c r="B275" t="str">
        <f t="shared" si="19"/>
        <v>DMO</v>
      </c>
      <c r="C275" t="str">
        <f t="shared" si="24"/>
        <v>w05</v>
      </c>
      <c r="D275">
        <v>1</v>
      </c>
      <c r="E275">
        <v>5</v>
      </c>
      <c r="F275" t="str">
        <f t="shared" si="20"/>
        <v>DMOw05V75</v>
      </c>
      <c r="G275">
        <v>5.2377117000000001E-2</v>
      </c>
      <c r="H275">
        <v>0.30929201000000001</v>
      </c>
      <c r="I275">
        <v>0.02</v>
      </c>
      <c r="J275">
        <v>0.20638305100000001</v>
      </c>
      <c r="K275">
        <v>0.41194782099999999</v>
      </c>
      <c r="L275" t="s">
        <v>291</v>
      </c>
      <c r="M275" t="s">
        <v>383</v>
      </c>
      <c r="O275" t="str">
        <f t="shared" si="21"/>
        <v>DMO</v>
      </c>
      <c r="P275" s="3" t="str">
        <f t="shared" si="22"/>
        <v>75</v>
      </c>
      <c r="Q275" t="str">
        <f t="shared" si="23"/>
        <v>w1</v>
      </c>
    </row>
    <row r="276" spans="1:17" x14ac:dyDescent="0.3">
      <c r="A276">
        <v>26</v>
      </c>
      <c r="B276" t="str">
        <f t="shared" si="19"/>
        <v>DMO</v>
      </c>
      <c r="C276" t="str">
        <f t="shared" si="24"/>
        <v>w05</v>
      </c>
      <c r="D276">
        <v>2</v>
      </c>
      <c r="E276">
        <v>5</v>
      </c>
      <c r="F276" t="str">
        <f t="shared" si="20"/>
        <v>DMOw05V85</v>
      </c>
      <c r="G276">
        <v>0.300368684</v>
      </c>
      <c r="H276">
        <v>0.40174581100000001</v>
      </c>
      <c r="I276">
        <v>0.02</v>
      </c>
      <c r="J276">
        <v>2.3565642000000001E-2</v>
      </c>
      <c r="K276">
        <v>0.25431986299999998</v>
      </c>
      <c r="L276" t="s">
        <v>291</v>
      </c>
      <c r="M276" t="s">
        <v>383</v>
      </c>
      <c r="O276" t="str">
        <f t="shared" si="21"/>
        <v>DMO</v>
      </c>
      <c r="P276" s="3" t="str">
        <f t="shared" si="22"/>
        <v>85</v>
      </c>
      <c r="Q276" t="str">
        <f t="shared" si="23"/>
        <v>w2</v>
      </c>
    </row>
    <row r="277" spans="1:17" x14ac:dyDescent="0.3">
      <c r="A277">
        <v>26</v>
      </c>
      <c r="B277" t="str">
        <f t="shared" si="19"/>
        <v>DMO</v>
      </c>
      <c r="C277" t="str">
        <f t="shared" si="24"/>
        <v>w05</v>
      </c>
      <c r="D277">
        <v>3</v>
      </c>
      <c r="E277">
        <v>5</v>
      </c>
      <c r="F277" t="str">
        <f t="shared" si="20"/>
        <v>DMOw05V96</v>
      </c>
      <c r="G277">
        <v>0.02</v>
      </c>
      <c r="H277">
        <v>0.131436621</v>
      </c>
      <c r="I277">
        <v>0.17014813500000001</v>
      </c>
      <c r="J277">
        <v>0.60238178099999995</v>
      </c>
      <c r="K277">
        <v>7.6033463999999995E-2</v>
      </c>
      <c r="L277" t="s">
        <v>291</v>
      </c>
      <c r="M277" t="s">
        <v>383</v>
      </c>
      <c r="O277" t="str">
        <f t="shared" si="21"/>
        <v>DMO</v>
      </c>
      <c r="P277" s="3" t="str">
        <f t="shared" si="22"/>
        <v>96</v>
      </c>
      <c r="Q277" t="str">
        <f t="shared" si="23"/>
        <v>w3</v>
      </c>
    </row>
    <row r="278" spans="1:17" x14ac:dyDescent="0.3">
      <c r="A278">
        <v>26</v>
      </c>
      <c r="B278" t="str">
        <f t="shared" si="19"/>
        <v>DMO</v>
      </c>
      <c r="C278" t="str">
        <f t="shared" si="24"/>
        <v>w05</v>
      </c>
      <c r="D278">
        <v>4</v>
      </c>
      <c r="E278">
        <v>5</v>
      </c>
      <c r="F278" t="str">
        <f t="shared" si="20"/>
        <v>DMOw05V03</v>
      </c>
      <c r="G278">
        <v>0.279366593</v>
      </c>
      <c r="H278">
        <v>2.0266938000000002E-2</v>
      </c>
      <c r="I278">
        <v>0.02</v>
      </c>
      <c r="J278">
        <v>0.296690907</v>
      </c>
      <c r="K278">
        <v>0.383675561</v>
      </c>
      <c r="L278" t="s">
        <v>291</v>
      </c>
      <c r="M278" t="s">
        <v>383</v>
      </c>
      <c r="O278" t="str">
        <f t="shared" si="21"/>
        <v>DMO</v>
      </c>
      <c r="P278" s="3" t="str">
        <f t="shared" si="22"/>
        <v>03</v>
      </c>
      <c r="Q278" t="str">
        <f t="shared" si="23"/>
        <v>w4</v>
      </c>
    </row>
    <row r="279" spans="1:17" x14ac:dyDescent="0.3">
      <c r="A279">
        <v>26</v>
      </c>
      <c r="B279" t="str">
        <f t="shared" si="19"/>
        <v>DMO</v>
      </c>
      <c r="C279" t="str">
        <f t="shared" si="24"/>
        <v>w05</v>
      </c>
      <c r="D279">
        <v>5</v>
      </c>
      <c r="E279">
        <v>5</v>
      </c>
      <c r="F279" t="str">
        <f t="shared" si="20"/>
        <v>DMOw05V07</v>
      </c>
      <c r="G279">
        <v>0.25875132099999998</v>
      </c>
      <c r="H279">
        <v>0.20222089300000001</v>
      </c>
      <c r="I279">
        <v>0.19397361199999999</v>
      </c>
      <c r="J279">
        <v>0.14742128199999999</v>
      </c>
      <c r="K279">
        <v>0.197632891</v>
      </c>
      <c r="L279" t="s">
        <v>291</v>
      </c>
      <c r="M279" t="s">
        <v>383</v>
      </c>
      <c r="O279" t="str">
        <f t="shared" si="21"/>
        <v>DMO</v>
      </c>
      <c r="P279" s="3" t="str">
        <f t="shared" si="22"/>
        <v>07</v>
      </c>
      <c r="Q279" t="str">
        <f t="shared" si="23"/>
        <v>w5</v>
      </c>
    </row>
    <row r="280" spans="1:17" x14ac:dyDescent="0.3">
      <c r="A280">
        <v>26</v>
      </c>
      <c r="B280" t="str">
        <f t="shared" ref="B280:B343" si="25">VLOOKUP(A280,$X$28:$Y$31,2,0)</f>
        <v>DMO</v>
      </c>
      <c r="C280" t="str">
        <f t="shared" si="24"/>
        <v>w05</v>
      </c>
      <c r="D280">
        <v>6</v>
      </c>
      <c r="E280">
        <v>5</v>
      </c>
      <c r="F280" t="str">
        <f t="shared" ref="F280:F343" si="26">B280&amp;C280&amp;"V"&amp;P280</f>
        <v>DMOw05V11</v>
      </c>
      <c r="G280">
        <v>0.25875132099999998</v>
      </c>
      <c r="H280">
        <v>0.20222089300000001</v>
      </c>
      <c r="I280">
        <v>0.19397361199999999</v>
      </c>
      <c r="J280">
        <v>0.14742128199999999</v>
      </c>
      <c r="K280">
        <v>0.197632891</v>
      </c>
      <c r="L280" t="s">
        <v>291</v>
      </c>
      <c r="M280" t="s">
        <v>383</v>
      </c>
      <c r="O280" t="str">
        <f t="shared" ref="O280:O343" si="27">INDEX($Y$6:$Y$33,$A280,1)</f>
        <v>DMO</v>
      </c>
      <c r="P280" s="3">
        <f t="shared" ref="P280:P343" si="28">INDEX($AB$6:$AB$17,$D280,1)</f>
        <v>11</v>
      </c>
      <c r="Q280" t="str">
        <f t="shared" ref="Q280:Q343" si="29">"w"&amp;D280</f>
        <v>w6</v>
      </c>
    </row>
    <row r="281" spans="1:17" x14ac:dyDescent="0.3">
      <c r="A281">
        <v>26</v>
      </c>
      <c r="B281" t="str">
        <f t="shared" si="25"/>
        <v>DMO</v>
      </c>
      <c r="C281" t="str">
        <f t="shared" si="24"/>
        <v>w05</v>
      </c>
      <c r="D281">
        <v>7</v>
      </c>
      <c r="E281">
        <v>5</v>
      </c>
      <c r="F281" t="str">
        <f t="shared" si="26"/>
        <v>DMOw05V14</v>
      </c>
      <c r="G281">
        <v>0.25875132099999998</v>
      </c>
      <c r="H281">
        <v>0.20222089300000001</v>
      </c>
      <c r="I281">
        <v>0.19397361199999999</v>
      </c>
      <c r="J281">
        <v>0.14742128199999999</v>
      </c>
      <c r="K281">
        <v>0.197632891</v>
      </c>
      <c r="L281" t="s">
        <v>291</v>
      </c>
      <c r="O281" t="str">
        <f t="shared" si="27"/>
        <v>DMO</v>
      </c>
      <c r="P281" s="3">
        <f t="shared" si="28"/>
        <v>14</v>
      </c>
      <c r="Q281" t="str">
        <f t="shared" si="29"/>
        <v>w7</v>
      </c>
    </row>
    <row r="282" spans="1:17" x14ac:dyDescent="0.3">
      <c r="A282">
        <v>26</v>
      </c>
      <c r="B282" t="str">
        <f t="shared" si="25"/>
        <v>DMO</v>
      </c>
      <c r="C282" t="str">
        <f t="shared" si="24"/>
        <v>w06</v>
      </c>
      <c r="D282">
        <v>1</v>
      </c>
      <c r="E282">
        <v>6</v>
      </c>
      <c r="F282" t="str">
        <f t="shared" si="26"/>
        <v>DMOw06V75</v>
      </c>
      <c r="G282">
        <v>0.02</v>
      </c>
      <c r="H282">
        <v>9.5372288E-2</v>
      </c>
      <c r="I282">
        <v>3.2028398E-2</v>
      </c>
      <c r="J282">
        <v>0.39391639299999998</v>
      </c>
      <c r="K282">
        <v>0.45868292100000002</v>
      </c>
      <c r="L282" t="s">
        <v>291</v>
      </c>
      <c r="M282" t="s">
        <v>383</v>
      </c>
      <c r="O282" t="str">
        <f t="shared" si="27"/>
        <v>DMO</v>
      </c>
      <c r="P282" s="3" t="str">
        <f t="shared" si="28"/>
        <v>75</v>
      </c>
      <c r="Q282" t="str">
        <f t="shared" si="29"/>
        <v>w1</v>
      </c>
    </row>
    <row r="283" spans="1:17" x14ac:dyDescent="0.3">
      <c r="A283">
        <v>26</v>
      </c>
      <c r="B283" t="str">
        <f t="shared" si="25"/>
        <v>DMO</v>
      </c>
      <c r="C283" t="str">
        <f t="shared" si="24"/>
        <v>w06</v>
      </c>
      <c r="D283">
        <v>2</v>
      </c>
      <c r="E283">
        <v>6</v>
      </c>
      <c r="F283" t="str">
        <f t="shared" si="26"/>
        <v>DMOw06V85</v>
      </c>
      <c r="G283">
        <v>0.02</v>
      </c>
      <c r="H283">
        <v>0.15929257099999999</v>
      </c>
      <c r="I283">
        <v>0.209061255</v>
      </c>
      <c r="J283">
        <v>0.17215187800000001</v>
      </c>
      <c r="K283">
        <v>0.43949429600000001</v>
      </c>
      <c r="L283" t="s">
        <v>291</v>
      </c>
      <c r="M283" t="s">
        <v>383</v>
      </c>
      <c r="O283" t="str">
        <f t="shared" si="27"/>
        <v>DMO</v>
      </c>
      <c r="P283" s="3" t="str">
        <f t="shared" si="28"/>
        <v>85</v>
      </c>
      <c r="Q283" t="str">
        <f t="shared" si="29"/>
        <v>w2</v>
      </c>
    </row>
    <row r="284" spans="1:17" x14ac:dyDescent="0.3">
      <c r="A284">
        <v>26</v>
      </c>
      <c r="B284" t="str">
        <f t="shared" si="25"/>
        <v>DMO</v>
      </c>
      <c r="C284" t="str">
        <f t="shared" si="24"/>
        <v>w06</v>
      </c>
      <c r="D284">
        <v>3</v>
      </c>
      <c r="E284">
        <v>6</v>
      </c>
      <c r="F284" t="str">
        <f t="shared" si="26"/>
        <v>DMOw06V96</v>
      </c>
      <c r="G284">
        <v>8.7791411999999999E-2</v>
      </c>
      <c r="H284">
        <v>1.9999243999999999E-2</v>
      </c>
      <c r="I284">
        <v>1.9999152999999999E-2</v>
      </c>
      <c r="J284">
        <v>0.19975883</v>
      </c>
      <c r="K284">
        <v>0.672451362</v>
      </c>
      <c r="L284" t="s">
        <v>291</v>
      </c>
      <c r="M284" t="s">
        <v>383</v>
      </c>
      <c r="O284" t="str">
        <f t="shared" si="27"/>
        <v>DMO</v>
      </c>
      <c r="P284" s="3" t="str">
        <f t="shared" si="28"/>
        <v>96</v>
      </c>
      <c r="Q284" t="str">
        <f t="shared" si="29"/>
        <v>w3</v>
      </c>
    </row>
    <row r="285" spans="1:17" x14ac:dyDescent="0.3">
      <c r="A285">
        <v>26</v>
      </c>
      <c r="B285" t="str">
        <f t="shared" si="25"/>
        <v>DMO</v>
      </c>
      <c r="C285" t="str">
        <f t="shared" si="24"/>
        <v>w06</v>
      </c>
      <c r="D285">
        <v>4</v>
      </c>
      <c r="E285">
        <v>6</v>
      </c>
      <c r="F285" t="str">
        <f t="shared" si="26"/>
        <v>DMOw06V03</v>
      </c>
      <c r="G285">
        <v>2.0001574000000001E-2</v>
      </c>
      <c r="H285">
        <v>0.16258015000000001</v>
      </c>
      <c r="I285">
        <v>0.350893016</v>
      </c>
      <c r="J285">
        <v>0.19136175999999999</v>
      </c>
      <c r="K285">
        <v>0.27516350000000001</v>
      </c>
      <c r="L285" t="s">
        <v>291</v>
      </c>
      <c r="M285" t="s">
        <v>383</v>
      </c>
      <c r="O285" t="str">
        <f t="shared" si="27"/>
        <v>DMO</v>
      </c>
      <c r="P285" s="3" t="str">
        <f t="shared" si="28"/>
        <v>03</v>
      </c>
      <c r="Q285" t="str">
        <f t="shared" si="29"/>
        <v>w4</v>
      </c>
    </row>
    <row r="286" spans="1:17" x14ac:dyDescent="0.3">
      <c r="A286">
        <v>26</v>
      </c>
      <c r="B286" t="str">
        <f t="shared" si="25"/>
        <v>DMO</v>
      </c>
      <c r="C286" t="str">
        <f t="shared" si="24"/>
        <v>w06</v>
      </c>
      <c r="D286">
        <v>5</v>
      </c>
      <c r="E286">
        <v>6</v>
      </c>
      <c r="F286" t="str">
        <f t="shared" si="26"/>
        <v>DMOw06V07</v>
      </c>
      <c r="G286">
        <v>1.9999547999999999E-2</v>
      </c>
      <c r="H286">
        <v>0.396159435</v>
      </c>
      <c r="I286">
        <v>0.20960078100000001</v>
      </c>
      <c r="J286">
        <v>0.224609542</v>
      </c>
      <c r="K286">
        <v>0.14963069400000001</v>
      </c>
      <c r="L286" t="s">
        <v>291</v>
      </c>
      <c r="M286" t="s">
        <v>383</v>
      </c>
      <c r="O286" t="str">
        <f t="shared" si="27"/>
        <v>DMO</v>
      </c>
      <c r="P286" s="3" t="str">
        <f t="shared" si="28"/>
        <v>07</v>
      </c>
      <c r="Q286" t="str">
        <f t="shared" si="29"/>
        <v>w5</v>
      </c>
    </row>
    <row r="287" spans="1:17" x14ac:dyDescent="0.3">
      <c r="A287">
        <v>26</v>
      </c>
      <c r="B287" t="str">
        <f t="shared" si="25"/>
        <v>DMO</v>
      </c>
      <c r="C287" t="str">
        <f t="shared" si="24"/>
        <v>w06</v>
      </c>
      <c r="D287">
        <v>6</v>
      </c>
      <c r="E287">
        <v>6</v>
      </c>
      <c r="F287" t="str">
        <f t="shared" si="26"/>
        <v>DMOw06V11</v>
      </c>
      <c r="G287">
        <v>1.9999547999999999E-2</v>
      </c>
      <c r="H287">
        <v>0.396159435</v>
      </c>
      <c r="I287">
        <v>0.20960078100000001</v>
      </c>
      <c r="J287">
        <v>0.224609542</v>
      </c>
      <c r="K287">
        <v>0.14963069400000001</v>
      </c>
      <c r="L287" t="s">
        <v>291</v>
      </c>
      <c r="M287" t="s">
        <v>383</v>
      </c>
      <c r="O287" t="str">
        <f t="shared" si="27"/>
        <v>DMO</v>
      </c>
      <c r="P287" s="3">
        <f t="shared" si="28"/>
        <v>11</v>
      </c>
      <c r="Q287" t="str">
        <f t="shared" si="29"/>
        <v>w6</v>
      </c>
    </row>
    <row r="288" spans="1:17" x14ac:dyDescent="0.3">
      <c r="A288">
        <v>26</v>
      </c>
      <c r="B288" t="str">
        <f t="shared" si="25"/>
        <v>DMO</v>
      </c>
      <c r="C288" t="str">
        <f t="shared" si="24"/>
        <v>w06</v>
      </c>
      <c r="D288">
        <v>7</v>
      </c>
      <c r="E288">
        <v>6</v>
      </c>
      <c r="F288" t="str">
        <f t="shared" si="26"/>
        <v>DMOw06V14</v>
      </c>
      <c r="G288">
        <v>1.9999547999999999E-2</v>
      </c>
      <c r="H288">
        <v>0.396159435</v>
      </c>
      <c r="I288">
        <v>0.20960078100000001</v>
      </c>
      <c r="J288">
        <v>0.224609542</v>
      </c>
      <c r="K288">
        <v>0.14963069400000001</v>
      </c>
      <c r="L288" t="s">
        <v>291</v>
      </c>
      <c r="O288" t="str">
        <f t="shared" si="27"/>
        <v>DMO</v>
      </c>
      <c r="P288" s="3">
        <f t="shared" si="28"/>
        <v>14</v>
      </c>
      <c r="Q288" t="str">
        <f t="shared" si="29"/>
        <v>w7</v>
      </c>
    </row>
    <row r="289" spans="1:17" x14ac:dyDescent="0.3">
      <c r="A289">
        <v>26</v>
      </c>
      <c r="B289" t="str">
        <f t="shared" si="25"/>
        <v>DMO</v>
      </c>
      <c r="C289" t="str">
        <f t="shared" si="24"/>
        <v>w07</v>
      </c>
      <c r="D289">
        <v>1</v>
      </c>
      <c r="E289">
        <v>7</v>
      </c>
      <c r="F289" t="str">
        <f t="shared" si="26"/>
        <v>DMOw07V75</v>
      </c>
      <c r="G289">
        <v>2.0000810000000001E-2</v>
      </c>
      <c r="H289">
        <v>0.54090683100000003</v>
      </c>
      <c r="I289">
        <v>0.36851043700000002</v>
      </c>
      <c r="J289">
        <v>3.3049770999999999E-2</v>
      </c>
      <c r="K289">
        <v>3.753215E-2</v>
      </c>
      <c r="L289" t="s">
        <v>291</v>
      </c>
      <c r="M289" t="s">
        <v>383</v>
      </c>
      <c r="O289" t="str">
        <f t="shared" si="27"/>
        <v>DMO</v>
      </c>
      <c r="P289" s="3" t="str">
        <f t="shared" si="28"/>
        <v>75</v>
      </c>
      <c r="Q289" t="str">
        <f t="shared" si="29"/>
        <v>w1</v>
      </c>
    </row>
    <row r="290" spans="1:17" x14ac:dyDescent="0.3">
      <c r="A290">
        <v>26</v>
      </c>
      <c r="B290" t="str">
        <f t="shared" si="25"/>
        <v>DMO</v>
      </c>
      <c r="C290" t="str">
        <f t="shared" si="24"/>
        <v>w07</v>
      </c>
      <c r="D290">
        <v>2</v>
      </c>
      <c r="E290">
        <v>7</v>
      </c>
      <c r="F290" t="str">
        <f t="shared" si="26"/>
        <v>DMOw07V85</v>
      </c>
      <c r="G290">
        <v>2.0000939999999998E-2</v>
      </c>
      <c r="H290">
        <v>0.47460920099999998</v>
      </c>
      <c r="I290">
        <v>0.21160723000000001</v>
      </c>
      <c r="J290">
        <v>3.1129088999999999E-2</v>
      </c>
      <c r="K290">
        <v>0.26265354000000002</v>
      </c>
      <c r="L290" t="s">
        <v>291</v>
      </c>
      <c r="M290" t="s">
        <v>383</v>
      </c>
      <c r="O290" t="str">
        <f t="shared" si="27"/>
        <v>DMO</v>
      </c>
      <c r="P290" s="3" t="str">
        <f t="shared" si="28"/>
        <v>85</v>
      </c>
      <c r="Q290" t="str">
        <f t="shared" si="29"/>
        <v>w2</v>
      </c>
    </row>
    <row r="291" spans="1:17" x14ac:dyDescent="0.3">
      <c r="A291">
        <v>26</v>
      </c>
      <c r="B291" t="str">
        <f t="shared" si="25"/>
        <v>DMO</v>
      </c>
      <c r="C291" t="str">
        <f t="shared" si="24"/>
        <v>w07</v>
      </c>
      <c r="D291">
        <v>3</v>
      </c>
      <c r="E291">
        <v>7</v>
      </c>
      <c r="F291" t="str">
        <f t="shared" si="26"/>
        <v>DMOw07V96</v>
      </c>
      <c r="G291">
        <v>1.9999249E-2</v>
      </c>
      <c r="H291">
        <v>0.64179385499999997</v>
      </c>
      <c r="I291">
        <v>0.29820786599999999</v>
      </c>
      <c r="J291">
        <v>1.9999367000000001E-2</v>
      </c>
      <c r="K291">
        <v>1.9999663000000001E-2</v>
      </c>
      <c r="L291" t="s">
        <v>291</v>
      </c>
      <c r="M291" t="s">
        <v>383</v>
      </c>
      <c r="O291" t="str">
        <f t="shared" si="27"/>
        <v>DMO</v>
      </c>
      <c r="P291" s="3" t="str">
        <f t="shared" si="28"/>
        <v>96</v>
      </c>
      <c r="Q291" t="str">
        <f t="shared" si="29"/>
        <v>w3</v>
      </c>
    </row>
    <row r="292" spans="1:17" x14ac:dyDescent="0.3">
      <c r="A292">
        <v>26</v>
      </c>
      <c r="B292" t="str">
        <f t="shared" si="25"/>
        <v>DMO</v>
      </c>
      <c r="C292" t="str">
        <f t="shared" si="24"/>
        <v>w07</v>
      </c>
      <c r="D292">
        <v>4</v>
      </c>
      <c r="E292">
        <v>7</v>
      </c>
      <c r="F292" t="str">
        <f t="shared" si="26"/>
        <v>DMOw07V03</v>
      </c>
      <c r="G292">
        <v>0.59002312899999998</v>
      </c>
      <c r="H292">
        <v>1.9998999999999999E-2</v>
      </c>
      <c r="I292">
        <v>1.9999138999999999E-2</v>
      </c>
      <c r="J292">
        <v>0.34997914600000002</v>
      </c>
      <c r="K292">
        <v>1.9999586E-2</v>
      </c>
      <c r="L292" t="s">
        <v>291</v>
      </c>
      <c r="M292" t="s">
        <v>383</v>
      </c>
      <c r="O292" t="str">
        <f t="shared" si="27"/>
        <v>DMO</v>
      </c>
      <c r="P292" s="3" t="str">
        <f t="shared" si="28"/>
        <v>03</v>
      </c>
      <c r="Q292" t="str">
        <f t="shared" si="29"/>
        <v>w4</v>
      </c>
    </row>
    <row r="293" spans="1:17" x14ac:dyDescent="0.3">
      <c r="A293">
        <v>26</v>
      </c>
      <c r="B293" t="str">
        <f t="shared" si="25"/>
        <v>DMO</v>
      </c>
      <c r="C293" t="str">
        <f t="shared" si="24"/>
        <v>w07</v>
      </c>
      <c r="D293">
        <v>5</v>
      </c>
      <c r="E293">
        <v>7</v>
      </c>
      <c r="F293" t="str">
        <f t="shared" si="26"/>
        <v>DMOw07V07</v>
      </c>
      <c r="G293">
        <v>0.75</v>
      </c>
      <c r="H293">
        <v>8.8893775999999994E-2</v>
      </c>
      <c r="I293">
        <v>2.0031588999999999E-2</v>
      </c>
      <c r="J293">
        <v>0.121074635</v>
      </c>
      <c r="K293">
        <v>0.02</v>
      </c>
      <c r="L293" t="s">
        <v>291</v>
      </c>
      <c r="M293" t="s">
        <v>383</v>
      </c>
      <c r="O293" t="str">
        <f t="shared" si="27"/>
        <v>DMO</v>
      </c>
      <c r="P293" s="3" t="str">
        <f t="shared" si="28"/>
        <v>07</v>
      </c>
      <c r="Q293" t="str">
        <f t="shared" si="29"/>
        <v>w5</v>
      </c>
    </row>
    <row r="294" spans="1:17" x14ac:dyDescent="0.3">
      <c r="A294">
        <v>26</v>
      </c>
      <c r="B294" t="str">
        <f t="shared" si="25"/>
        <v>DMO</v>
      </c>
      <c r="C294" t="str">
        <f t="shared" si="24"/>
        <v>w07</v>
      </c>
      <c r="D294">
        <v>6</v>
      </c>
      <c r="E294">
        <v>7</v>
      </c>
      <c r="F294" t="str">
        <f t="shared" si="26"/>
        <v>DMOw07V11</v>
      </c>
      <c r="G294">
        <v>0.75</v>
      </c>
      <c r="H294">
        <v>8.8893775999999994E-2</v>
      </c>
      <c r="I294">
        <v>2.0031588999999999E-2</v>
      </c>
      <c r="J294">
        <v>0.121074635</v>
      </c>
      <c r="K294">
        <v>0.02</v>
      </c>
      <c r="L294" t="s">
        <v>291</v>
      </c>
      <c r="M294" t="s">
        <v>383</v>
      </c>
      <c r="O294" t="str">
        <f t="shared" si="27"/>
        <v>DMO</v>
      </c>
      <c r="P294" s="3">
        <f t="shared" si="28"/>
        <v>11</v>
      </c>
      <c r="Q294" t="str">
        <f t="shared" si="29"/>
        <v>w6</v>
      </c>
    </row>
    <row r="295" spans="1:17" x14ac:dyDescent="0.3">
      <c r="A295">
        <v>26</v>
      </c>
      <c r="B295" t="str">
        <f t="shared" si="25"/>
        <v>DMO</v>
      </c>
      <c r="C295" t="str">
        <f t="shared" si="24"/>
        <v>w07</v>
      </c>
      <c r="D295">
        <v>7</v>
      </c>
      <c r="E295">
        <v>7</v>
      </c>
      <c r="F295" t="str">
        <f t="shared" si="26"/>
        <v>DMOw07V14</v>
      </c>
      <c r="G295">
        <v>0.75</v>
      </c>
      <c r="H295">
        <v>8.8893775999999994E-2</v>
      </c>
      <c r="I295">
        <v>2.0031588999999999E-2</v>
      </c>
      <c r="J295">
        <v>0.121074635</v>
      </c>
      <c r="K295">
        <v>0.02</v>
      </c>
      <c r="L295" t="s">
        <v>291</v>
      </c>
      <c r="O295" t="str">
        <f t="shared" si="27"/>
        <v>DMO</v>
      </c>
      <c r="P295" s="3">
        <f t="shared" si="28"/>
        <v>14</v>
      </c>
      <c r="Q295" t="str">
        <f t="shared" si="29"/>
        <v>w7</v>
      </c>
    </row>
    <row r="296" spans="1:17" x14ac:dyDescent="0.3">
      <c r="A296">
        <v>26</v>
      </c>
      <c r="B296" t="str">
        <f t="shared" si="25"/>
        <v>DMO</v>
      </c>
      <c r="C296" t="str">
        <f t="shared" si="24"/>
        <v>w08</v>
      </c>
      <c r="D296">
        <v>1</v>
      </c>
      <c r="E296">
        <v>8</v>
      </c>
      <c r="F296" t="str">
        <f t="shared" si="26"/>
        <v>DMOw08V75</v>
      </c>
      <c r="G296">
        <v>1.9999084E-2</v>
      </c>
      <c r="H296">
        <v>1.9999019E-2</v>
      </c>
      <c r="I296">
        <v>0.45698987499999999</v>
      </c>
      <c r="J296">
        <v>3.2020818999999999E-2</v>
      </c>
      <c r="K296">
        <v>0.470991204</v>
      </c>
      <c r="L296" t="s">
        <v>291</v>
      </c>
      <c r="M296" t="s">
        <v>383</v>
      </c>
      <c r="O296" t="str">
        <f t="shared" si="27"/>
        <v>DMO</v>
      </c>
      <c r="P296" s="3" t="str">
        <f t="shared" si="28"/>
        <v>75</v>
      </c>
      <c r="Q296" t="str">
        <f t="shared" si="29"/>
        <v>w1</v>
      </c>
    </row>
    <row r="297" spans="1:17" x14ac:dyDescent="0.3">
      <c r="A297">
        <v>26</v>
      </c>
      <c r="B297" t="str">
        <f t="shared" si="25"/>
        <v>DMO</v>
      </c>
      <c r="C297" t="str">
        <f t="shared" si="24"/>
        <v>w08</v>
      </c>
      <c r="D297">
        <v>2</v>
      </c>
      <c r="E297">
        <v>8</v>
      </c>
      <c r="F297" t="str">
        <f t="shared" si="26"/>
        <v>DMOw08V85</v>
      </c>
      <c r="G297">
        <v>0.153454426</v>
      </c>
      <c r="H297">
        <v>2.4294690000000001E-2</v>
      </c>
      <c r="I297">
        <v>0.02</v>
      </c>
      <c r="J297">
        <v>0.13552054599999999</v>
      </c>
      <c r="K297">
        <v>0.66673033800000003</v>
      </c>
      <c r="L297" t="s">
        <v>291</v>
      </c>
      <c r="M297" t="s">
        <v>383</v>
      </c>
      <c r="O297" t="str">
        <f t="shared" si="27"/>
        <v>DMO</v>
      </c>
      <c r="P297" s="3" t="str">
        <f t="shared" si="28"/>
        <v>85</v>
      </c>
      <c r="Q297" t="str">
        <f t="shared" si="29"/>
        <v>w2</v>
      </c>
    </row>
    <row r="298" spans="1:17" x14ac:dyDescent="0.3">
      <c r="A298">
        <v>26</v>
      </c>
      <c r="B298" t="str">
        <f t="shared" si="25"/>
        <v>DMO</v>
      </c>
      <c r="C298" t="str">
        <f t="shared" si="24"/>
        <v>w08</v>
      </c>
      <c r="D298">
        <v>3</v>
      </c>
      <c r="E298">
        <v>8</v>
      </c>
      <c r="F298" t="str">
        <f t="shared" si="26"/>
        <v>DMOw08V96</v>
      </c>
      <c r="G298">
        <v>6.6701432000000005E-2</v>
      </c>
      <c r="H298">
        <v>0.02</v>
      </c>
      <c r="I298">
        <v>0.199052374</v>
      </c>
      <c r="J298">
        <v>0.329095676</v>
      </c>
      <c r="K298">
        <v>0.38515051700000003</v>
      </c>
      <c r="L298" t="s">
        <v>291</v>
      </c>
      <c r="M298" t="s">
        <v>383</v>
      </c>
      <c r="O298" t="str">
        <f t="shared" si="27"/>
        <v>DMO</v>
      </c>
      <c r="P298" s="3" t="str">
        <f t="shared" si="28"/>
        <v>96</v>
      </c>
      <c r="Q298" t="str">
        <f t="shared" si="29"/>
        <v>w3</v>
      </c>
    </row>
    <row r="299" spans="1:17" x14ac:dyDescent="0.3">
      <c r="A299">
        <v>26</v>
      </c>
      <c r="B299" t="str">
        <f t="shared" si="25"/>
        <v>DMO</v>
      </c>
      <c r="C299" t="str">
        <f t="shared" si="24"/>
        <v>w08</v>
      </c>
      <c r="D299">
        <v>4</v>
      </c>
      <c r="E299">
        <v>8</v>
      </c>
      <c r="F299" t="str">
        <f t="shared" si="26"/>
        <v>DMOw08V03</v>
      </c>
      <c r="G299">
        <v>0.39138307900000002</v>
      </c>
      <c r="H299">
        <v>0.35979022100000002</v>
      </c>
      <c r="I299">
        <v>0.14977386400000001</v>
      </c>
      <c r="J299">
        <v>3.2113054000000002E-2</v>
      </c>
      <c r="K299">
        <v>6.6939783000000003E-2</v>
      </c>
      <c r="L299" t="s">
        <v>291</v>
      </c>
      <c r="M299" t="s">
        <v>383</v>
      </c>
      <c r="O299" t="str">
        <f t="shared" si="27"/>
        <v>DMO</v>
      </c>
      <c r="P299" s="3" t="str">
        <f t="shared" si="28"/>
        <v>03</v>
      </c>
      <c r="Q299" t="str">
        <f t="shared" si="29"/>
        <v>w4</v>
      </c>
    </row>
    <row r="300" spans="1:17" x14ac:dyDescent="0.3">
      <c r="A300">
        <v>26</v>
      </c>
      <c r="B300" t="str">
        <f t="shared" si="25"/>
        <v>DMO</v>
      </c>
      <c r="C300" t="str">
        <f t="shared" si="24"/>
        <v>w08</v>
      </c>
      <c r="D300">
        <v>5</v>
      </c>
      <c r="E300">
        <v>8</v>
      </c>
      <c r="F300" t="str">
        <f t="shared" si="26"/>
        <v>DMOw08V07</v>
      </c>
      <c r="G300">
        <v>0.75</v>
      </c>
      <c r="H300">
        <v>0.19000065399999999</v>
      </c>
      <c r="I300">
        <v>1.9999020999999999E-2</v>
      </c>
      <c r="J300">
        <v>1.9999623000000001E-2</v>
      </c>
      <c r="K300">
        <v>2.0000703000000002E-2</v>
      </c>
      <c r="L300" t="s">
        <v>291</v>
      </c>
      <c r="M300" t="s">
        <v>383</v>
      </c>
      <c r="O300" t="str">
        <f t="shared" si="27"/>
        <v>DMO</v>
      </c>
      <c r="P300" s="3" t="str">
        <f t="shared" si="28"/>
        <v>07</v>
      </c>
      <c r="Q300" t="str">
        <f t="shared" si="29"/>
        <v>w5</v>
      </c>
    </row>
    <row r="301" spans="1:17" x14ac:dyDescent="0.3">
      <c r="A301">
        <v>26</v>
      </c>
      <c r="B301" t="str">
        <f t="shared" si="25"/>
        <v>DMO</v>
      </c>
      <c r="C301" t="str">
        <f t="shared" si="24"/>
        <v>w08</v>
      </c>
      <c r="D301">
        <v>6</v>
      </c>
      <c r="E301">
        <v>8</v>
      </c>
      <c r="F301" t="str">
        <f t="shared" si="26"/>
        <v>DMOw08V11</v>
      </c>
      <c r="G301">
        <v>0.75</v>
      </c>
      <c r="H301">
        <v>0.19000065399999999</v>
      </c>
      <c r="I301">
        <v>1.9999020999999999E-2</v>
      </c>
      <c r="J301">
        <v>1.9999623000000001E-2</v>
      </c>
      <c r="K301">
        <v>2.0000703000000002E-2</v>
      </c>
      <c r="L301" t="s">
        <v>291</v>
      </c>
      <c r="M301" t="s">
        <v>383</v>
      </c>
      <c r="O301" t="str">
        <f t="shared" si="27"/>
        <v>DMO</v>
      </c>
      <c r="P301" s="3">
        <f t="shared" si="28"/>
        <v>11</v>
      </c>
      <c r="Q301" t="str">
        <f t="shared" si="29"/>
        <v>w6</v>
      </c>
    </row>
    <row r="302" spans="1:17" x14ac:dyDescent="0.3">
      <c r="A302">
        <v>26</v>
      </c>
      <c r="B302" t="str">
        <f t="shared" si="25"/>
        <v>DMO</v>
      </c>
      <c r="C302" t="str">
        <f t="shared" si="24"/>
        <v>w08</v>
      </c>
      <c r="D302">
        <v>7</v>
      </c>
      <c r="E302">
        <v>8</v>
      </c>
      <c r="F302" t="str">
        <f t="shared" si="26"/>
        <v>DMOw08V14</v>
      </c>
      <c r="G302">
        <v>0.75</v>
      </c>
      <c r="H302">
        <v>0.19000065399999999</v>
      </c>
      <c r="I302">
        <v>1.9999020999999999E-2</v>
      </c>
      <c r="J302">
        <v>1.9999623000000001E-2</v>
      </c>
      <c r="K302">
        <v>2.0000703000000002E-2</v>
      </c>
      <c r="L302" t="s">
        <v>291</v>
      </c>
      <c r="O302" t="str">
        <f t="shared" si="27"/>
        <v>DMO</v>
      </c>
      <c r="P302" s="3">
        <f t="shared" si="28"/>
        <v>14</v>
      </c>
      <c r="Q302" t="str">
        <f t="shared" si="29"/>
        <v>w7</v>
      </c>
    </row>
    <row r="303" spans="1:17" x14ac:dyDescent="0.3">
      <c r="A303">
        <v>26</v>
      </c>
      <c r="B303" t="str">
        <f t="shared" si="25"/>
        <v>DMO</v>
      </c>
      <c r="C303" t="str">
        <f t="shared" si="24"/>
        <v>w09</v>
      </c>
      <c r="D303">
        <v>1</v>
      </c>
      <c r="E303">
        <v>9</v>
      </c>
      <c r="F303" t="str">
        <f t="shared" si="26"/>
        <v>DMOw09V75</v>
      </c>
      <c r="G303">
        <v>2.0234432E-2</v>
      </c>
      <c r="H303">
        <v>0.15285900099999999</v>
      </c>
      <c r="I303">
        <v>0.45468390800000003</v>
      </c>
      <c r="J303">
        <v>0.236434329</v>
      </c>
      <c r="K303">
        <v>0.13578833000000001</v>
      </c>
      <c r="L303" t="s">
        <v>291</v>
      </c>
      <c r="M303" t="s">
        <v>383</v>
      </c>
      <c r="O303" t="str">
        <f t="shared" si="27"/>
        <v>DMO</v>
      </c>
      <c r="P303" s="3" t="str">
        <f t="shared" si="28"/>
        <v>75</v>
      </c>
      <c r="Q303" t="str">
        <f t="shared" si="29"/>
        <v>w1</v>
      </c>
    </row>
    <row r="304" spans="1:17" x14ac:dyDescent="0.3">
      <c r="A304">
        <v>26</v>
      </c>
      <c r="B304" t="str">
        <f t="shared" si="25"/>
        <v>DMO</v>
      </c>
      <c r="C304" t="str">
        <f t="shared" si="24"/>
        <v>w09</v>
      </c>
      <c r="D304">
        <v>2</v>
      </c>
      <c r="E304">
        <v>9</v>
      </c>
      <c r="F304" t="str">
        <f t="shared" si="26"/>
        <v>DMOw09V85</v>
      </c>
      <c r="G304">
        <v>0.13397084000000001</v>
      </c>
      <c r="H304">
        <v>6.8362969999999995E-2</v>
      </c>
      <c r="I304">
        <v>0.44623468999999999</v>
      </c>
      <c r="J304">
        <v>2.8558849000000001E-2</v>
      </c>
      <c r="K304">
        <v>0.32287265100000001</v>
      </c>
      <c r="L304" t="s">
        <v>291</v>
      </c>
      <c r="M304" t="s">
        <v>383</v>
      </c>
      <c r="O304" t="str">
        <f t="shared" si="27"/>
        <v>DMO</v>
      </c>
      <c r="P304" s="3" t="str">
        <f t="shared" si="28"/>
        <v>85</v>
      </c>
      <c r="Q304" t="str">
        <f t="shared" si="29"/>
        <v>w2</v>
      </c>
    </row>
    <row r="305" spans="1:17" x14ac:dyDescent="0.3">
      <c r="A305">
        <v>26</v>
      </c>
      <c r="B305" t="str">
        <f t="shared" si="25"/>
        <v>DMO</v>
      </c>
      <c r="C305" t="str">
        <f t="shared" si="24"/>
        <v>w09</v>
      </c>
      <c r="D305">
        <v>3</v>
      </c>
      <c r="E305">
        <v>9</v>
      </c>
      <c r="F305" t="str">
        <f t="shared" si="26"/>
        <v>DMOw09V96</v>
      </c>
      <c r="G305">
        <v>0.02</v>
      </c>
      <c r="H305">
        <v>0.27751521600000001</v>
      </c>
      <c r="I305">
        <v>3.5346618000000003E-2</v>
      </c>
      <c r="J305">
        <v>8.9412546999999995E-2</v>
      </c>
      <c r="K305">
        <v>0.57772562000000005</v>
      </c>
      <c r="L305" t="s">
        <v>291</v>
      </c>
      <c r="M305" t="s">
        <v>383</v>
      </c>
      <c r="O305" t="str">
        <f t="shared" si="27"/>
        <v>DMO</v>
      </c>
      <c r="P305" s="3" t="str">
        <f t="shared" si="28"/>
        <v>96</v>
      </c>
      <c r="Q305" t="str">
        <f t="shared" si="29"/>
        <v>w3</v>
      </c>
    </row>
    <row r="306" spans="1:17" x14ac:dyDescent="0.3">
      <c r="A306">
        <v>26</v>
      </c>
      <c r="B306" t="str">
        <f t="shared" si="25"/>
        <v>DMO</v>
      </c>
      <c r="C306" t="str">
        <f t="shared" si="24"/>
        <v>w09</v>
      </c>
      <c r="D306">
        <v>4</v>
      </c>
      <c r="E306">
        <v>9</v>
      </c>
      <c r="F306" t="str">
        <f t="shared" si="26"/>
        <v>DMOw09V03</v>
      </c>
      <c r="G306">
        <v>2.0004608E-2</v>
      </c>
      <c r="H306">
        <v>0.36322788299999997</v>
      </c>
      <c r="I306">
        <v>0.15764117599999999</v>
      </c>
      <c r="J306">
        <v>0.12682586200000001</v>
      </c>
      <c r="K306">
        <v>0.33230047299999999</v>
      </c>
      <c r="L306" t="s">
        <v>291</v>
      </c>
      <c r="M306" t="s">
        <v>383</v>
      </c>
      <c r="O306" t="str">
        <f t="shared" si="27"/>
        <v>DMO</v>
      </c>
      <c r="P306" s="3" t="str">
        <f t="shared" si="28"/>
        <v>03</v>
      </c>
      <c r="Q306" t="str">
        <f t="shared" si="29"/>
        <v>w4</v>
      </c>
    </row>
    <row r="307" spans="1:17" x14ac:dyDescent="0.3">
      <c r="A307">
        <v>26</v>
      </c>
      <c r="B307" t="str">
        <f t="shared" si="25"/>
        <v>DMO</v>
      </c>
      <c r="C307" t="str">
        <f t="shared" si="24"/>
        <v>w09</v>
      </c>
      <c r="D307">
        <v>5</v>
      </c>
      <c r="E307">
        <v>9</v>
      </c>
      <c r="F307" t="str">
        <f t="shared" si="26"/>
        <v>DMOw09V07</v>
      </c>
      <c r="G307">
        <v>0.37836539899999999</v>
      </c>
      <c r="H307">
        <v>3.9678112000000001E-2</v>
      </c>
      <c r="I307">
        <v>0.47507599</v>
      </c>
      <c r="J307">
        <v>8.6321221000000004E-2</v>
      </c>
      <c r="K307">
        <v>2.0559278E-2</v>
      </c>
      <c r="L307" t="s">
        <v>291</v>
      </c>
      <c r="M307" t="s">
        <v>383</v>
      </c>
      <c r="O307" t="str">
        <f t="shared" si="27"/>
        <v>DMO</v>
      </c>
      <c r="P307" s="3" t="str">
        <f t="shared" si="28"/>
        <v>07</v>
      </c>
      <c r="Q307" t="str">
        <f t="shared" si="29"/>
        <v>w5</v>
      </c>
    </row>
    <row r="308" spans="1:17" x14ac:dyDescent="0.3">
      <c r="A308">
        <v>26</v>
      </c>
      <c r="B308" t="str">
        <f t="shared" si="25"/>
        <v>DMO</v>
      </c>
      <c r="C308" t="str">
        <f t="shared" si="24"/>
        <v>w09</v>
      </c>
      <c r="D308">
        <v>6</v>
      </c>
      <c r="E308">
        <v>9</v>
      </c>
      <c r="F308" t="str">
        <f t="shared" si="26"/>
        <v>DMOw09V11</v>
      </c>
      <c r="G308">
        <v>0.37836539899999999</v>
      </c>
      <c r="H308">
        <v>3.9678112000000001E-2</v>
      </c>
      <c r="I308">
        <v>0.47507599</v>
      </c>
      <c r="J308">
        <v>8.6321221000000004E-2</v>
      </c>
      <c r="K308">
        <v>2.0559278E-2</v>
      </c>
      <c r="L308" t="s">
        <v>291</v>
      </c>
      <c r="M308" t="s">
        <v>383</v>
      </c>
      <c r="O308" t="str">
        <f t="shared" si="27"/>
        <v>DMO</v>
      </c>
      <c r="P308" s="3">
        <f t="shared" si="28"/>
        <v>11</v>
      </c>
      <c r="Q308" t="str">
        <f t="shared" si="29"/>
        <v>w6</v>
      </c>
    </row>
    <row r="309" spans="1:17" x14ac:dyDescent="0.3">
      <c r="A309">
        <v>26</v>
      </c>
      <c r="B309" t="str">
        <f t="shared" si="25"/>
        <v>DMO</v>
      </c>
      <c r="C309" t="str">
        <f t="shared" si="24"/>
        <v>w09</v>
      </c>
      <c r="D309">
        <v>7</v>
      </c>
      <c r="E309">
        <v>9</v>
      </c>
      <c r="F309" t="str">
        <f t="shared" si="26"/>
        <v>DMOw09V14</v>
      </c>
      <c r="G309">
        <v>0.37836539899999999</v>
      </c>
      <c r="H309">
        <v>3.9678112000000001E-2</v>
      </c>
      <c r="I309">
        <v>0.47507599</v>
      </c>
      <c r="J309">
        <v>8.6321221000000004E-2</v>
      </c>
      <c r="K309">
        <v>2.0559278E-2</v>
      </c>
      <c r="L309" t="s">
        <v>291</v>
      </c>
      <c r="O309" t="str">
        <f t="shared" si="27"/>
        <v>DMO</v>
      </c>
      <c r="P309" s="3">
        <f t="shared" si="28"/>
        <v>14</v>
      </c>
      <c r="Q309" t="str">
        <f t="shared" si="29"/>
        <v>w7</v>
      </c>
    </row>
    <row r="310" spans="1:17" x14ac:dyDescent="0.3">
      <c r="A310">
        <v>26</v>
      </c>
      <c r="B310" t="str">
        <f t="shared" si="25"/>
        <v>DMO</v>
      </c>
      <c r="C310" t="str">
        <f>"w"&amp;E310</f>
        <v>w10</v>
      </c>
      <c r="D310">
        <v>1</v>
      </c>
      <c r="E310">
        <v>10</v>
      </c>
      <c r="F310" t="str">
        <f t="shared" si="26"/>
        <v>DMOw10V75</v>
      </c>
      <c r="G310">
        <v>1.9999844999999999E-2</v>
      </c>
      <c r="H310">
        <v>0.40604162100000002</v>
      </c>
      <c r="I310">
        <v>4.8188951000000001E-2</v>
      </c>
      <c r="J310">
        <v>0.14570777900000001</v>
      </c>
      <c r="K310">
        <v>0.38006180299999998</v>
      </c>
      <c r="L310" t="s">
        <v>291</v>
      </c>
      <c r="M310" t="s">
        <v>383</v>
      </c>
      <c r="O310" t="str">
        <f t="shared" si="27"/>
        <v>DMO</v>
      </c>
      <c r="P310" s="3" t="str">
        <f t="shared" si="28"/>
        <v>75</v>
      </c>
      <c r="Q310" t="str">
        <f t="shared" si="29"/>
        <v>w1</v>
      </c>
    </row>
    <row r="311" spans="1:17" x14ac:dyDescent="0.3">
      <c r="A311">
        <v>26</v>
      </c>
      <c r="B311" t="str">
        <f t="shared" si="25"/>
        <v>DMO</v>
      </c>
      <c r="C311" t="str">
        <f t="shared" ref="C311:C358" si="30">"w"&amp;E311</f>
        <v>w10</v>
      </c>
      <c r="D311">
        <v>2</v>
      </c>
      <c r="E311">
        <v>10</v>
      </c>
      <c r="F311" t="str">
        <f t="shared" si="26"/>
        <v>DMOw10V85</v>
      </c>
      <c r="G311">
        <v>7.7694637999999996E-2</v>
      </c>
      <c r="H311">
        <v>0.12286878699999999</v>
      </c>
      <c r="I311">
        <v>0.23628283899999999</v>
      </c>
      <c r="J311">
        <v>0.34101890800000001</v>
      </c>
      <c r="K311">
        <v>0.22213482800000001</v>
      </c>
      <c r="L311" t="s">
        <v>291</v>
      </c>
      <c r="M311" t="s">
        <v>383</v>
      </c>
      <c r="O311" t="str">
        <f t="shared" si="27"/>
        <v>DMO</v>
      </c>
      <c r="P311" s="3" t="str">
        <f t="shared" si="28"/>
        <v>85</v>
      </c>
      <c r="Q311" t="str">
        <f t="shared" si="29"/>
        <v>w2</v>
      </c>
    </row>
    <row r="312" spans="1:17" x14ac:dyDescent="0.3">
      <c r="A312">
        <v>26</v>
      </c>
      <c r="B312" t="str">
        <f t="shared" si="25"/>
        <v>DMO</v>
      </c>
      <c r="C312" t="str">
        <f t="shared" si="30"/>
        <v>w10</v>
      </c>
      <c r="D312">
        <v>3</v>
      </c>
      <c r="E312">
        <v>10</v>
      </c>
      <c r="F312" t="str">
        <f t="shared" si="26"/>
        <v>DMOw10V96</v>
      </c>
      <c r="G312">
        <v>2.0000711000000001E-2</v>
      </c>
      <c r="H312">
        <v>0.169576105</v>
      </c>
      <c r="I312">
        <v>0.145366933</v>
      </c>
      <c r="J312">
        <v>0.37318319</v>
      </c>
      <c r="K312">
        <v>0.29187306099999999</v>
      </c>
      <c r="L312" t="s">
        <v>291</v>
      </c>
      <c r="M312" t="s">
        <v>383</v>
      </c>
      <c r="O312" t="str">
        <f t="shared" si="27"/>
        <v>DMO</v>
      </c>
      <c r="P312" s="3" t="str">
        <f t="shared" si="28"/>
        <v>96</v>
      </c>
      <c r="Q312" t="str">
        <f t="shared" si="29"/>
        <v>w3</v>
      </c>
    </row>
    <row r="313" spans="1:17" x14ac:dyDescent="0.3">
      <c r="A313">
        <v>26</v>
      </c>
      <c r="B313" t="str">
        <f t="shared" si="25"/>
        <v>DMO</v>
      </c>
      <c r="C313" t="str">
        <f t="shared" si="30"/>
        <v>w10</v>
      </c>
      <c r="D313">
        <v>4</v>
      </c>
      <c r="E313">
        <v>10</v>
      </c>
      <c r="F313" t="str">
        <f t="shared" si="26"/>
        <v>DMOw10V03</v>
      </c>
      <c r="G313">
        <v>2.0038312999999999E-2</v>
      </c>
      <c r="H313">
        <v>7.5735765999999996E-2</v>
      </c>
      <c r="I313">
        <v>0.298272749</v>
      </c>
      <c r="J313">
        <v>8.6093583000000001E-2</v>
      </c>
      <c r="K313">
        <v>0.51985959000000004</v>
      </c>
      <c r="L313" t="s">
        <v>291</v>
      </c>
      <c r="M313" t="s">
        <v>383</v>
      </c>
      <c r="O313" t="str">
        <f t="shared" si="27"/>
        <v>DMO</v>
      </c>
      <c r="P313" s="3" t="str">
        <f t="shared" si="28"/>
        <v>03</v>
      </c>
      <c r="Q313" t="str">
        <f t="shared" si="29"/>
        <v>w4</v>
      </c>
    </row>
    <row r="314" spans="1:17" x14ac:dyDescent="0.3">
      <c r="A314">
        <v>26</v>
      </c>
      <c r="B314" t="str">
        <f t="shared" si="25"/>
        <v>DMO</v>
      </c>
      <c r="C314" t="str">
        <f t="shared" si="30"/>
        <v>w10</v>
      </c>
      <c r="D314">
        <v>5</v>
      </c>
      <c r="E314">
        <v>10</v>
      </c>
      <c r="F314" t="str">
        <f t="shared" si="26"/>
        <v>DMOw10V07</v>
      </c>
      <c r="G314">
        <v>0.19383346700000001</v>
      </c>
      <c r="H314">
        <v>0.35942878299999997</v>
      </c>
      <c r="I314">
        <v>0.166517789</v>
      </c>
      <c r="J314">
        <v>0.25970796099999999</v>
      </c>
      <c r="K314">
        <v>2.0511999999999999E-2</v>
      </c>
      <c r="L314" t="s">
        <v>291</v>
      </c>
      <c r="M314" t="s">
        <v>383</v>
      </c>
      <c r="O314" t="str">
        <f t="shared" si="27"/>
        <v>DMO</v>
      </c>
      <c r="P314" s="3" t="str">
        <f t="shared" si="28"/>
        <v>07</v>
      </c>
      <c r="Q314" t="str">
        <f t="shared" si="29"/>
        <v>w5</v>
      </c>
    </row>
    <row r="315" spans="1:17" x14ac:dyDescent="0.3">
      <c r="A315">
        <v>26</v>
      </c>
      <c r="B315" t="str">
        <f t="shared" si="25"/>
        <v>DMO</v>
      </c>
      <c r="C315" t="str">
        <f t="shared" si="30"/>
        <v>w10</v>
      </c>
      <c r="D315">
        <v>6</v>
      </c>
      <c r="E315">
        <v>10</v>
      </c>
      <c r="F315" t="str">
        <f t="shared" si="26"/>
        <v>DMOw10V11</v>
      </c>
      <c r="G315">
        <v>0.19383346700000001</v>
      </c>
      <c r="H315">
        <v>0.35942878299999997</v>
      </c>
      <c r="I315">
        <v>0.166517789</v>
      </c>
      <c r="J315">
        <v>0.25970796099999999</v>
      </c>
      <c r="K315">
        <v>2.0511999999999999E-2</v>
      </c>
      <c r="L315" t="s">
        <v>291</v>
      </c>
      <c r="M315" t="s">
        <v>383</v>
      </c>
      <c r="O315" t="str">
        <f t="shared" si="27"/>
        <v>DMO</v>
      </c>
      <c r="P315" s="3">
        <f t="shared" si="28"/>
        <v>11</v>
      </c>
      <c r="Q315" t="str">
        <f t="shared" si="29"/>
        <v>w6</v>
      </c>
    </row>
    <row r="316" spans="1:17" x14ac:dyDescent="0.3">
      <c r="A316">
        <v>26</v>
      </c>
      <c r="B316" t="str">
        <f t="shared" si="25"/>
        <v>DMO</v>
      </c>
      <c r="C316" t="str">
        <f t="shared" si="30"/>
        <v>w10</v>
      </c>
      <c r="D316">
        <v>7</v>
      </c>
      <c r="E316">
        <v>10</v>
      </c>
      <c r="F316" t="str">
        <f t="shared" si="26"/>
        <v>DMOw10V14</v>
      </c>
      <c r="G316">
        <v>0.19383346700000001</v>
      </c>
      <c r="H316">
        <v>0.35942878299999997</v>
      </c>
      <c r="I316">
        <v>0.166517789</v>
      </c>
      <c r="J316">
        <v>0.25970796099999999</v>
      </c>
      <c r="K316">
        <v>2.0511999999999999E-2</v>
      </c>
      <c r="L316" t="s">
        <v>291</v>
      </c>
      <c r="O316" t="str">
        <f t="shared" si="27"/>
        <v>DMO</v>
      </c>
      <c r="P316" s="3">
        <f t="shared" si="28"/>
        <v>14</v>
      </c>
      <c r="Q316" t="str">
        <f t="shared" si="29"/>
        <v>w7</v>
      </c>
    </row>
    <row r="317" spans="1:17" x14ac:dyDescent="0.3">
      <c r="A317">
        <v>26</v>
      </c>
      <c r="B317" t="str">
        <f t="shared" si="25"/>
        <v>DMO</v>
      </c>
      <c r="C317" t="str">
        <f t="shared" si="30"/>
        <v>w11</v>
      </c>
      <c r="D317">
        <v>1</v>
      </c>
      <c r="E317">
        <v>11</v>
      </c>
      <c r="F317" t="str">
        <f t="shared" si="26"/>
        <v>DMOw11V75</v>
      </c>
      <c r="G317">
        <v>2.9883784E-2</v>
      </c>
      <c r="H317">
        <v>0.02</v>
      </c>
      <c r="I317">
        <v>0.103625544</v>
      </c>
      <c r="J317">
        <v>0.32446144100000002</v>
      </c>
      <c r="K317">
        <v>0.52202923000000001</v>
      </c>
      <c r="L317" t="s">
        <v>291</v>
      </c>
      <c r="M317" t="s">
        <v>383</v>
      </c>
      <c r="O317" t="str">
        <f t="shared" si="27"/>
        <v>DMO</v>
      </c>
      <c r="P317" s="3" t="str">
        <f t="shared" si="28"/>
        <v>75</v>
      </c>
      <c r="Q317" t="str">
        <f t="shared" si="29"/>
        <v>w1</v>
      </c>
    </row>
    <row r="318" spans="1:17" x14ac:dyDescent="0.3">
      <c r="A318">
        <v>26</v>
      </c>
      <c r="B318" t="str">
        <f t="shared" si="25"/>
        <v>DMO</v>
      </c>
      <c r="C318" t="str">
        <f t="shared" si="30"/>
        <v>w11</v>
      </c>
      <c r="D318">
        <v>2</v>
      </c>
      <c r="E318">
        <v>11</v>
      </c>
      <c r="F318" t="str">
        <f t="shared" si="26"/>
        <v>DMOw11V85</v>
      </c>
      <c r="G318">
        <v>0.18999496900000001</v>
      </c>
      <c r="H318">
        <v>1.9999444000000002E-2</v>
      </c>
      <c r="I318">
        <v>1.9998999999999999E-2</v>
      </c>
      <c r="J318">
        <v>2.0006586999999999E-2</v>
      </c>
      <c r="K318">
        <v>0.75</v>
      </c>
      <c r="L318" t="s">
        <v>291</v>
      </c>
      <c r="M318" t="s">
        <v>383</v>
      </c>
      <c r="O318" t="str">
        <f t="shared" si="27"/>
        <v>DMO</v>
      </c>
      <c r="P318" s="3" t="str">
        <f t="shared" si="28"/>
        <v>85</v>
      </c>
      <c r="Q318" t="str">
        <f t="shared" si="29"/>
        <v>w2</v>
      </c>
    </row>
    <row r="319" spans="1:17" x14ac:dyDescent="0.3">
      <c r="A319">
        <v>26</v>
      </c>
      <c r="B319" t="str">
        <f t="shared" si="25"/>
        <v>DMO</v>
      </c>
      <c r="C319" t="str">
        <f t="shared" si="30"/>
        <v>w11</v>
      </c>
      <c r="D319">
        <v>3</v>
      </c>
      <c r="E319">
        <v>11</v>
      </c>
      <c r="F319" t="str">
        <f t="shared" si="26"/>
        <v>DMOw11V96</v>
      </c>
      <c r="G319">
        <v>1.9999001999999998E-2</v>
      </c>
      <c r="H319">
        <v>1.9998999999999999E-2</v>
      </c>
      <c r="I319">
        <v>0.48862340700000001</v>
      </c>
      <c r="J319">
        <v>0.36480431099999999</v>
      </c>
      <c r="K319">
        <v>0.10657428100000001</v>
      </c>
      <c r="L319" t="s">
        <v>291</v>
      </c>
      <c r="M319" t="s">
        <v>383</v>
      </c>
      <c r="O319" t="str">
        <f t="shared" si="27"/>
        <v>DMO</v>
      </c>
      <c r="P319" s="3" t="str">
        <f t="shared" si="28"/>
        <v>96</v>
      </c>
      <c r="Q319" t="str">
        <f t="shared" si="29"/>
        <v>w3</v>
      </c>
    </row>
    <row r="320" spans="1:17" x14ac:dyDescent="0.3">
      <c r="A320">
        <v>26</v>
      </c>
      <c r="B320" t="str">
        <f t="shared" si="25"/>
        <v>DMO</v>
      </c>
      <c r="C320" t="str">
        <f t="shared" si="30"/>
        <v>w11</v>
      </c>
      <c r="D320">
        <v>4</v>
      </c>
      <c r="E320">
        <v>11</v>
      </c>
      <c r="F320" t="str">
        <f t="shared" si="26"/>
        <v>DMOw11V03</v>
      </c>
      <c r="G320">
        <v>0.15030861200000001</v>
      </c>
      <c r="H320">
        <v>0.20300357199999999</v>
      </c>
      <c r="I320">
        <v>0.36498331000000001</v>
      </c>
      <c r="J320">
        <v>4.9541456999999997E-2</v>
      </c>
      <c r="K320">
        <v>0.23216305000000001</v>
      </c>
      <c r="L320" t="s">
        <v>291</v>
      </c>
      <c r="M320" t="s">
        <v>383</v>
      </c>
      <c r="O320" t="str">
        <f t="shared" si="27"/>
        <v>DMO</v>
      </c>
      <c r="P320" s="3" t="str">
        <f t="shared" si="28"/>
        <v>03</v>
      </c>
      <c r="Q320" t="str">
        <f t="shared" si="29"/>
        <v>w4</v>
      </c>
    </row>
    <row r="321" spans="1:17" x14ac:dyDescent="0.3">
      <c r="A321">
        <v>26</v>
      </c>
      <c r="B321" t="str">
        <f t="shared" si="25"/>
        <v>DMO</v>
      </c>
      <c r="C321" t="str">
        <f t="shared" si="30"/>
        <v>w11</v>
      </c>
      <c r="D321">
        <v>5</v>
      </c>
      <c r="E321">
        <v>11</v>
      </c>
      <c r="F321" t="str">
        <f t="shared" si="26"/>
        <v>DMOw11V07</v>
      </c>
      <c r="G321">
        <v>0.25419959800000003</v>
      </c>
      <c r="H321">
        <v>0.30568782700000002</v>
      </c>
      <c r="I321">
        <v>0.25783612</v>
      </c>
      <c r="J321">
        <v>0.16227645499999999</v>
      </c>
      <c r="K321">
        <v>0.02</v>
      </c>
      <c r="L321" t="s">
        <v>291</v>
      </c>
      <c r="M321" t="s">
        <v>383</v>
      </c>
      <c r="O321" t="str">
        <f t="shared" si="27"/>
        <v>DMO</v>
      </c>
      <c r="P321" s="3" t="str">
        <f t="shared" si="28"/>
        <v>07</v>
      </c>
      <c r="Q321" t="str">
        <f t="shared" si="29"/>
        <v>w5</v>
      </c>
    </row>
    <row r="322" spans="1:17" x14ac:dyDescent="0.3">
      <c r="A322">
        <v>26</v>
      </c>
      <c r="B322" t="str">
        <f t="shared" si="25"/>
        <v>DMO</v>
      </c>
      <c r="C322" t="str">
        <f t="shared" si="30"/>
        <v>w11</v>
      </c>
      <c r="D322">
        <v>6</v>
      </c>
      <c r="E322">
        <v>11</v>
      </c>
      <c r="F322" t="str">
        <f t="shared" si="26"/>
        <v>DMOw11V11</v>
      </c>
      <c r="G322">
        <v>0.25419959800000003</v>
      </c>
      <c r="H322">
        <v>0.30568782700000002</v>
      </c>
      <c r="I322">
        <v>0.25783612</v>
      </c>
      <c r="J322">
        <v>0.16227645499999999</v>
      </c>
      <c r="K322">
        <v>0.02</v>
      </c>
      <c r="L322" t="s">
        <v>291</v>
      </c>
      <c r="M322" t="s">
        <v>383</v>
      </c>
      <c r="O322" t="str">
        <f t="shared" si="27"/>
        <v>DMO</v>
      </c>
      <c r="P322" s="3">
        <f t="shared" si="28"/>
        <v>11</v>
      </c>
      <c r="Q322" t="str">
        <f t="shared" si="29"/>
        <v>w6</v>
      </c>
    </row>
    <row r="323" spans="1:17" x14ac:dyDescent="0.3">
      <c r="A323">
        <v>26</v>
      </c>
      <c r="B323" t="str">
        <f t="shared" si="25"/>
        <v>DMO</v>
      </c>
      <c r="C323" t="str">
        <f t="shared" si="30"/>
        <v>w11</v>
      </c>
      <c r="D323">
        <v>7</v>
      </c>
      <c r="E323">
        <v>11</v>
      </c>
      <c r="F323" t="str">
        <f t="shared" si="26"/>
        <v>DMOw11V14</v>
      </c>
      <c r="G323">
        <v>0.25419959800000003</v>
      </c>
      <c r="H323">
        <v>0.30568782700000002</v>
      </c>
      <c r="I323">
        <v>0.25783612</v>
      </c>
      <c r="J323">
        <v>0.16227645499999999</v>
      </c>
      <c r="K323">
        <v>0.02</v>
      </c>
      <c r="L323" t="s">
        <v>291</v>
      </c>
      <c r="O323" t="str">
        <f t="shared" si="27"/>
        <v>DMO</v>
      </c>
      <c r="P323" s="3">
        <f t="shared" si="28"/>
        <v>14</v>
      </c>
      <c r="Q323" t="str">
        <f t="shared" si="29"/>
        <v>w7</v>
      </c>
    </row>
    <row r="324" spans="1:17" x14ac:dyDescent="0.3">
      <c r="A324">
        <v>26</v>
      </c>
      <c r="B324" t="str">
        <f t="shared" si="25"/>
        <v>DMO</v>
      </c>
      <c r="C324" t="str">
        <f t="shared" si="30"/>
        <v>w12</v>
      </c>
      <c r="D324">
        <v>1</v>
      </c>
      <c r="E324">
        <v>12</v>
      </c>
      <c r="F324" t="str">
        <f t="shared" si="26"/>
        <v>DMOw12V75</v>
      </c>
      <c r="G324">
        <v>2.6339241999999999E-2</v>
      </c>
      <c r="H324">
        <v>0.12483356499999999</v>
      </c>
      <c r="I324">
        <v>2.2277417000000001E-2</v>
      </c>
      <c r="J324">
        <v>0.24162477800000001</v>
      </c>
      <c r="K324">
        <v>0.58492499899999995</v>
      </c>
      <c r="L324" t="s">
        <v>291</v>
      </c>
      <c r="M324" t="s">
        <v>383</v>
      </c>
      <c r="O324" t="str">
        <f t="shared" si="27"/>
        <v>DMO</v>
      </c>
      <c r="P324" s="3" t="str">
        <f t="shared" si="28"/>
        <v>75</v>
      </c>
      <c r="Q324" t="str">
        <f t="shared" si="29"/>
        <v>w1</v>
      </c>
    </row>
    <row r="325" spans="1:17" x14ac:dyDescent="0.3">
      <c r="A325">
        <v>26</v>
      </c>
      <c r="B325" t="str">
        <f t="shared" si="25"/>
        <v>DMO</v>
      </c>
      <c r="C325" t="str">
        <f t="shared" si="30"/>
        <v>w12</v>
      </c>
      <c r="D325">
        <v>2</v>
      </c>
      <c r="E325">
        <v>12</v>
      </c>
      <c r="F325" t="str">
        <f t="shared" si="26"/>
        <v>DMOw12V85</v>
      </c>
      <c r="G325">
        <v>2.000087E-2</v>
      </c>
      <c r="H325">
        <v>0.19173282999999999</v>
      </c>
      <c r="I325">
        <v>0.140838506</v>
      </c>
      <c r="J325">
        <v>0.18873567199999999</v>
      </c>
      <c r="K325">
        <v>0.45869212199999998</v>
      </c>
      <c r="L325" t="s">
        <v>291</v>
      </c>
      <c r="M325" t="s">
        <v>383</v>
      </c>
      <c r="O325" t="str">
        <f t="shared" si="27"/>
        <v>DMO</v>
      </c>
      <c r="P325" s="3" t="str">
        <f t="shared" si="28"/>
        <v>85</v>
      </c>
      <c r="Q325" t="str">
        <f t="shared" si="29"/>
        <v>w2</v>
      </c>
    </row>
    <row r="326" spans="1:17" x14ac:dyDescent="0.3">
      <c r="A326">
        <v>26</v>
      </c>
      <c r="B326" t="str">
        <f t="shared" si="25"/>
        <v>DMO</v>
      </c>
      <c r="C326" t="str">
        <f t="shared" si="30"/>
        <v>w12</v>
      </c>
      <c r="D326">
        <v>3</v>
      </c>
      <c r="E326">
        <v>12</v>
      </c>
      <c r="F326" t="str">
        <f t="shared" si="26"/>
        <v>DMOw12V96</v>
      </c>
      <c r="G326">
        <v>0.02</v>
      </c>
      <c r="H326">
        <v>0.20399272199999999</v>
      </c>
      <c r="I326">
        <v>0.46580677599999998</v>
      </c>
      <c r="J326">
        <v>2.5760436000000001E-2</v>
      </c>
      <c r="K326">
        <v>0.28444006599999999</v>
      </c>
      <c r="L326" t="s">
        <v>291</v>
      </c>
      <c r="M326" t="s">
        <v>383</v>
      </c>
      <c r="O326" t="str">
        <f t="shared" si="27"/>
        <v>DMO</v>
      </c>
      <c r="P326" s="3" t="str">
        <f t="shared" si="28"/>
        <v>96</v>
      </c>
      <c r="Q326" t="str">
        <f t="shared" si="29"/>
        <v>w3</v>
      </c>
    </row>
    <row r="327" spans="1:17" x14ac:dyDescent="0.3">
      <c r="A327">
        <v>26</v>
      </c>
      <c r="B327" t="str">
        <f t="shared" si="25"/>
        <v>DMO</v>
      </c>
      <c r="C327" t="str">
        <f t="shared" si="30"/>
        <v>w12</v>
      </c>
      <c r="D327">
        <v>4</v>
      </c>
      <c r="E327">
        <v>12</v>
      </c>
      <c r="F327" t="str">
        <f t="shared" si="26"/>
        <v>DMOw12V03</v>
      </c>
      <c r="G327">
        <v>9.4273419999999997E-2</v>
      </c>
      <c r="H327">
        <v>0.02</v>
      </c>
      <c r="I327">
        <v>0.34160589899999999</v>
      </c>
      <c r="J327">
        <v>0.26517303199999998</v>
      </c>
      <c r="K327">
        <v>0.27894764999999999</v>
      </c>
      <c r="L327" t="s">
        <v>291</v>
      </c>
      <c r="M327" t="s">
        <v>383</v>
      </c>
      <c r="O327" t="str">
        <f t="shared" si="27"/>
        <v>DMO</v>
      </c>
      <c r="P327" s="3" t="str">
        <f t="shared" si="28"/>
        <v>03</v>
      </c>
      <c r="Q327" t="str">
        <f t="shared" si="29"/>
        <v>w4</v>
      </c>
    </row>
    <row r="328" spans="1:17" x14ac:dyDescent="0.3">
      <c r="A328">
        <v>26</v>
      </c>
      <c r="B328" t="str">
        <f t="shared" si="25"/>
        <v>DMO</v>
      </c>
      <c r="C328" t="str">
        <f t="shared" si="30"/>
        <v>w12</v>
      </c>
      <c r="D328">
        <v>5</v>
      </c>
      <c r="E328">
        <v>12</v>
      </c>
      <c r="F328" t="str">
        <f t="shared" si="26"/>
        <v>DMOw12V07</v>
      </c>
      <c r="G328">
        <v>8.0974837999999993E-2</v>
      </c>
      <c r="H328">
        <v>0.23572794</v>
      </c>
      <c r="I328">
        <v>0.305035789</v>
      </c>
      <c r="J328">
        <v>0.193019157</v>
      </c>
      <c r="K328">
        <v>0.18524227600000001</v>
      </c>
      <c r="L328" t="s">
        <v>291</v>
      </c>
      <c r="M328" t="s">
        <v>383</v>
      </c>
      <c r="O328" t="str">
        <f t="shared" si="27"/>
        <v>DMO</v>
      </c>
      <c r="P328" s="3" t="str">
        <f t="shared" si="28"/>
        <v>07</v>
      </c>
      <c r="Q328" t="str">
        <f t="shared" si="29"/>
        <v>w5</v>
      </c>
    </row>
    <row r="329" spans="1:17" x14ac:dyDescent="0.3">
      <c r="A329">
        <v>26</v>
      </c>
      <c r="B329" t="str">
        <f t="shared" si="25"/>
        <v>DMO</v>
      </c>
      <c r="C329" t="str">
        <f t="shared" si="30"/>
        <v>w12</v>
      </c>
      <c r="D329">
        <v>6</v>
      </c>
      <c r="E329">
        <v>12</v>
      </c>
      <c r="F329" t="str">
        <f t="shared" si="26"/>
        <v>DMOw12V11</v>
      </c>
      <c r="G329">
        <v>8.0974837999999993E-2</v>
      </c>
      <c r="H329">
        <v>0.23572794</v>
      </c>
      <c r="I329">
        <v>0.305035789</v>
      </c>
      <c r="J329">
        <v>0.193019157</v>
      </c>
      <c r="K329">
        <v>0.18524227600000001</v>
      </c>
      <c r="L329" t="s">
        <v>291</v>
      </c>
      <c r="M329" t="s">
        <v>383</v>
      </c>
      <c r="O329" t="str">
        <f t="shared" si="27"/>
        <v>DMO</v>
      </c>
      <c r="P329" s="3">
        <f t="shared" si="28"/>
        <v>11</v>
      </c>
      <c r="Q329" t="str">
        <f t="shared" si="29"/>
        <v>w6</v>
      </c>
    </row>
    <row r="330" spans="1:17" x14ac:dyDescent="0.3">
      <c r="A330">
        <v>26</v>
      </c>
      <c r="B330" t="str">
        <f t="shared" si="25"/>
        <v>DMO</v>
      </c>
      <c r="C330" t="str">
        <f t="shared" si="30"/>
        <v>w12</v>
      </c>
      <c r="D330">
        <v>7</v>
      </c>
      <c r="E330">
        <v>12</v>
      </c>
      <c r="F330" t="str">
        <f t="shared" si="26"/>
        <v>DMOw12V14</v>
      </c>
      <c r="G330">
        <v>8.0974837999999993E-2</v>
      </c>
      <c r="H330">
        <v>0.23572794</v>
      </c>
      <c r="I330">
        <v>0.305035789</v>
      </c>
      <c r="J330">
        <v>0.193019157</v>
      </c>
      <c r="K330">
        <v>0.18524227600000001</v>
      </c>
      <c r="L330" t="s">
        <v>291</v>
      </c>
      <c r="O330" t="str">
        <f t="shared" si="27"/>
        <v>DMO</v>
      </c>
      <c r="P330" s="3">
        <f t="shared" si="28"/>
        <v>14</v>
      </c>
      <c r="Q330" t="str">
        <f t="shared" si="29"/>
        <v>w7</v>
      </c>
    </row>
    <row r="331" spans="1:17" x14ac:dyDescent="0.3">
      <c r="A331">
        <v>26</v>
      </c>
      <c r="B331" t="str">
        <f t="shared" si="25"/>
        <v>DMO</v>
      </c>
      <c r="C331" t="str">
        <f t="shared" si="30"/>
        <v>w13</v>
      </c>
      <c r="D331">
        <v>1</v>
      </c>
      <c r="E331">
        <v>13</v>
      </c>
      <c r="F331" t="str">
        <f t="shared" si="26"/>
        <v>DMOw13V75</v>
      </c>
      <c r="G331">
        <v>8.0186968999999997E-2</v>
      </c>
      <c r="H331">
        <v>0.221087956</v>
      </c>
      <c r="I331">
        <v>8.5506318999999997E-2</v>
      </c>
      <c r="J331">
        <v>0.34639672100000002</v>
      </c>
      <c r="K331">
        <v>0.26682203500000001</v>
      </c>
      <c r="L331" t="s">
        <v>291</v>
      </c>
      <c r="M331" t="s">
        <v>383</v>
      </c>
      <c r="O331" t="str">
        <f t="shared" si="27"/>
        <v>DMO</v>
      </c>
      <c r="P331" s="3" t="str">
        <f t="shared" si="28"/>
        <v>75</v>
      </c>
      <c r="Q331" t="str">
        <f t="shared" si="29"/>
        <v>w1</v>
      </c>
    </row>
    <row r="332" spans="1:17" x14ac:dyDescent="0.3">
      <c r="A332">
        <v>26</v>
      </c>
      <c r="B332" t="str">
        <f t="shared" si="25"/>
        <v>DMO</v>
      </c>
      <c r="C332" t="str">
        <f t="shared" si="30"/>
        <v>w13</v>
      </c>
      <c r="D332">
        <v>2</v>
      </c>
      <c r="E332">
        <v>13</v>
      </c>
      <c r="F332" t="str">
        <f t="shared" si="26"/>
        <v>DMOw13V85</v>
      </c>
      <c r="G332">
        <v>5.8905407E-2</v>
      </c>
      <c r="H332">
        <v>0.02</v>
      </c>
      <c r="I332">
        <v>0.51567522499999996</v>
      </c>
      <c r="J332">
        <v>0.219324309</v>
      </c>
      <c r="K332">
        <v>0.18609505900000001</v>
      </c>
      <c r="L332" t="s">
        <v>291</v>
      </c>
      <c r="M332" t="s">
        <v>383</v>
      </c>
      <c r="O332" t="str">
        <f t="shared" si="27"/>
        <v>DMO</v>
      </c>
      <c r="P332" s="3" t="str">
        <f t="shared" si="28"/>
        <v>85</v>
      </c>
      <c r="Q332" t="str">
        <f t="shared" si="29"/>
        <v>w2</v>
      </c>
    </row>
    <row r="333" spans="1:17" x14ac:dyDescent="0.3">
      <c r="A333">
        <v>26</v>
      </c>
      <c r="B333" t="str">
        <f t="shared" si="25"/>
        <v>DMO</v>
      </c>
      <c r="C333" t="str">
        <f t="shared" si="30"/>
        <v>w13</v>
      </c>
      <c r="D333">
        <v>3</v>
      </c>
      <c r="E333">
        <v>13</v>
      </c>
      <c r="F333" t="str">
        <f t="shared" si="26"/>
        <v>DMOw13V96</v>
      </c>
      <c r="G333">
        <v>0.39009201199999999</v>
      </c>
      <c r="H333">
        <v>8.0635100000000001E-2</v>
      </c>
      <c r="I333">
        <v>0.39330881600000001</v>
      </c>
      <c r="J333">
        <v>0.115963259</v>
      </c>
      <c r="K333">
        <v>2.0000812E-2</v>
      </c>
      <c r="L333" t="s">
        <v>291</v>
      </c>
      <c r="M333" t="s">
        <v>383</v>
      </c>
      <c r="O333" t="str">
        <f t="shared" si="27"/>
        <v>DMO</v>
      </c>
      <c r="P333" s="3" t="str">
        <f t="shared" si="28"/>
        <v>96</v>
      </c>
      <c r="Q333" t="str">
        <f t="shared" si="29"/>
        <v>w3</v>
      </c>
    </row>
    <row r="334" spans="1:17" x14ac:dyDescent="0.3">
      <c r="A334">
        <v>26</v>
      </c>
      <c r="B334" t="str">
        <f t="shared" si="25"/>
        <v>DMO</v>
      </c>
      <c r="C334" t="str">
        <f t="shared" si="30"/>
        <v>w13</v>
      </c>
      <c r="D334">
        <v>4</v>
      </c>
      <c r="E334">
        <v>13</v>
      </c>
      <c r="F334" t="str">
        <f t="shared" si="26"/>
        <v>DMOw13V03</v>
      </c>
      <c r="G334">
        <v>6.3817815999999999E-2</v>
      </c>
      <c r="H334">
        <v>0.02</v>
      </c>
      <c r="I334">
        <v>0.49538787400000001</v>
      </c>
      <c r="J334">
        <v>2.0036169999999999E-2</v>
      </c>
      <c r="K334">
        <v>0.40075814100000001</v>
      </c>
      <c r="L334" t="s">
        <v>291</v>
      </c>
      <c r="M334" t="s">
        <v>383</v>
      </c>
      <c r="O334" t="str">
        <f t="shared" si="27"/>
        <v>DMO</v>
      </c>
      <c r="P334" s="3" t="str">
        <f t="shared" si="28"/>
        <v>03</v>
      </c>
      <c r="Q334" t="str">
        <f t="shared" si="29"/>
        <v>w4</v>
      </c>
    </row>
    <row r="335" spans="1:17" x14ac:dyDescent="0.3">
      <c r="A335">
        <v>26</v>
      </c>
      <c r="B335" t="str">
        <f t="shared" si="25"/>
        <v>DMO</v>
      </c>
      <c r="C335" t="str">
        <f t="shared" si="30"/>
        <v>w13</v>
      </c>
      <c r="D335">
        <v>5</v>
      </c>
      <c r="E335">
        <v>13</v>
      </c>
      <c r="F335" t="str">
        <f t="shared" si="26"/>
        <v>DMOw13V07</v>
      </c>
      <c r="G335">
        <v>0.23942521899999999</v>
      </c>
      <c r="H335">
        <v>1.9999263999999999E-2</v>
      </c>
      <c r="I335">
        <v>1.999919E-2</v>
      </c>
      <c r="J335">
        <v>2.0538304E-2</v>
      </c>
      <c r="K335">
        <v>0.70003802400000004</v>
      </c>
      <c r="L335" t="s">
        <v>291</v>
      </c>
      <c r="M335" t="s">
        <v>383</v>
      </c>
      <c r="O335" t="str">
        <f t="shared" si="27"/>
        <v>DMO</v>
      </c>
      <c r="P335" s="3" t="str">
        <f t="shared" si="28"/>
        <v>07</v>
      </c>
      <c r="Q335" t="str">
        <f t="shared" si="29"/>
        <v>w5</v>
      </c>
    </row>
    <row r="336" spans="1:17" x14ac:dyDescent="0.3">
      <c r="A336">
        <v>26</v>
      </c>
      <c r="B336" t="str">
        <f t="shared" si="25"/>
        <v>DMO</v>
      </c>
      <c r="C336" t="str">
        <f t="shared" si="30"/>
        <v>w13</v>
      </c>
      <c r="D336">
        <v>6</v>
      </c>
      <c r="E336">
        <v>13</v>
      </c>
      <c r="F336" t="str">
        <f t="shared" si="26"/>
        <v>DMOw13V11</v>
      </c>
      <c r="G336">
        <v>0.23942521899999999</v>
      </c>
      <c r="H336">
        <v>1.9999263999999999E-2</v>
      </c>
      <c r="I336">
        <v>1.999919E-2</v>
      </c>
      <c r="J336">
        <v>2.0538304E-2</v>
      </c>
      <c r="K336">
        <v>0.70003802400000004</v>
      </c>
      <c r="L336" t="s">
        <v>291</v>
      </c>
      <c r="M336" t="s">
        <v>383</v>
      </c>
      <c r="O336" t="str">
        <f t="shared" si="27"/>
        <v>DMO</v>
      </c>
      <c r="P336" s="3">
        <f t="shared" si="28"/>
        <v>11</v>
      </c>
      <c r="Q336" t="str">
        <f t="shared" si="29"/>
        <v>w6</v>
      </c>
    </row>
    <row r="337" spans="1:17" x14ac:dyDescent="0.3">
      <c r="A337">
        <v>26</v>
      </c>
      <c r="B337" t="str">
        <f t="shared" si="25"/>
        <v>DMO</v>
      </c>
      <c r="C337" t="str">
        <f t="shared" si="30"/>
        <v>w13</v>
      </c>
      <c r="D337">
        <v>7</v>
      </c>
      <c r="E337">
        <v>13</v>
      </c>
      <c r="F337" t="str">
        <f t="shared" si="26"/>
        <v>DMOw13V14</v>
      </c>
      <c r="G337">
        <v>0.23942521899999999</v>
      </c>
      <c r="H337">
        <v>1.9999263999999999E-2</v>
      </c>
      <c r="I337">
        <v>1.999919E-2</v>
      </c>
      <c r="J337">
        <v>2.0538304E-2</v>
      </c>
      <c r="K337">
        <v>0.70003802400000004</v>
      </c>
      <c r="L337" t="s">
        <v>291</v>
      </c>
      <c r="O337" t="str">
        <f t="shared" si="27"/>
        <v>DMO</v>
      </c>
      <c r="P337" s="3">
        <f t="shared" si="28"/>
        <v>14</v>
      </c>
      <c r="Q337" t="str">
        <f t="shared" si="29"/>
        <v>w7</v>
      </c>
    </row>
    <row r="338" spans="1:17" x14ac:dyDescent="0.3">
      <c r="A338">
        <v>26</v>
      </c>
      <c r="B338" t="str">
        <f t="shared" si="25"/>
        <v>DMO</v>
      </c>
      <c r="C338" t="str">
        <f t="shared" si="30"/>
        <v>w14</v>
      </c>
      <c r="D338">
        <v>1</v>
      </c>
      <c r="E338">
        <v>14</v>
      </c>
      <c r="F338" t="str">
        <f t="shared" si="26"/>
        <v>DMOw14V75</v>
      </c>
      <c r="G338">
        <v>0.106144506</v>
      </c>
      <c r="H338">
        <v>2.0000635999999999E-2</v>
      </c>
      <c r="I338">
        <v>0.29171157599999997</v>
      </c>
      <c r="J338">
        <v>0.145728945</v>
      </c>
      <c r="K338">
        <v>0.43641433699999999</v>
      </c>
      <c r="L338" t="s">
        <v>291</v>
      </c>
      <c r="M338" t="s">
        <v>383</v>
      </c>
      <c r="O338" t="str">
        <f t="shared" si="27"/>
        <v>DMO</v>
      </c>
      <c r="P338" s="3" t="str">
        <f t="shared" si="28"/>
        <v>75</v>
      </c>
      <c r="Q338" t="str">
        <f t="shared" si="29"/>
        <v>w1</v>
      </c>
    </row>
    <row r="339" spans="1:17" x14ac:dyDescent="0.3">
      <c r="A339">
        <v>26</v>
      </c>
      <c r="B339" t="str">
        <f t="shared" si="25"/>
        <v>DMO</v>
      </c>
      <c r="C339" t="str">
        <f t="shared" si="30"/>
        <v>w14</v>
      </c>
      <c r="D339">
        <v>2</v>
      </c>
      <c r="E339">
        <v>14</v>
      </c>
      <c r="F339" t="str">
        <f t="shared" si="26"/>
        <v>DMOw14V85</v>
      </c>
      <c r="G339">
        <v>0.121335268</v>
      </c>
      <c r="H339">
        <v>2.0019169999999999E-2</v>
      </c>
      <c r="I339">
        <v>0.18013452399999999</v>
      </c>
      <c r="J339">
        <v>0.27202993199999997</v>
      </c>
      <c r="K339">
        <v>0.40648110599999998</v>
      </c>
      <c r="L339" t="s">
        <v>291</v>
      </c>
      <c r="M339" t="s">
        <v>383</v>
      </c>
      <c r="O339" t="str">
        <f t="shared" si="27"/>
        <v>DMO</v>
      </c>
      <c r="P339" s="3" t="str">
        <f t="shared" si="28"/>
        <v>85</v>
      </c>
      <c r="Q339" t="str">
        <f t="shared" si="29"/>
        <v>w2</v>
      </c>
    </row>
    <row r="340" spans="1:17" x14ac:dyDescent="0.3">
      <c r="A340">
        <v>26</v>
      </c>
      <c r="B340" t="str">
        <f t="shared" si="25"/>
        <v>DMO</v>
      </c>
      <c r="C340" t="str">
        <f t="shared" si="30"/>
        <v>w14</v>
      </c>
      <c r="D340">
        <v>3</v>
      </c>
      <c r="E340">
        <v>14</v>
      </c>
      <c r="F340" t="str">
        <f t="shared" si="26"/>
        <v>DMOw14V96</v>
      </c>
      <c r="G340">
        <v>2.0000206999999999E-2</v>
      </c>
      <c r="H340">
        <v>0.11214457799999999</v>
      </c>
      <c r="I340">
        <v>0.37546112399999998</v>
      </c>
      <c r="J340">
        <v>9.6681849E-2</v>
      </c>
      <c r="K340">
        <v>0.39571224300000002</v>
      </c>
      <c r="L340" t="s">
        <v>291</v>
      </c>
      <c r="M340" t="s">
        <v>383</v>
      </c>
      <c r="O340" t="str">
        <f t="shared" si="27"/>
        <v>DMO</v>
      </c>
      <c r="P340" s="3" t="str">
        <f t="shared" si="28"/>
        <v>96</v>
      </c>
      <c r="Q340" t="str">
        <f t="shared" si="29"/>
        <v>w3</v>
      </c>
    </row>
    <row r="341" spans="1:17" x14ac:dyDescent="0.3">
      <c r="A341">
        <v>26</v>
      </c>
      <c r="B341" t="str">
        <f t="shared" si="25"/>
        <v>DMO</v>
      </c>
      <c r="C341" t="str">
        <f t="shared" si="30"/>
        <v>w14</v>
      </c>
      <c r="D341">
        <v>4</v>
      </c>
      <c r="E341">
        <v>14</v>
      </c>
      <c r="F341" t="str">
        <f t="shared" si="26"/>
        <v>DMOw14V03</v>
      </c>
      <c r="G341">
        <v>0.75</v>
      </c>
      <c r="H341">
        <v>0.138574168</v>
      </c>
      <c r="I341">
        <v>2.0000354000000001E-2</v>
      </c>
      <c r="J341">
        <v>7.1425478000000001E-2</v>
      </c>
      <c r="K341">
        <v>0.02</v>
      </c>
      <c r="L341" t="s">
        <v>291</v>
      </c>
      <c r="M341" t="s">
        <v>383</v>
      </c>
      <c r="O341" t="str">
        <f t="shared" si="27"/>
        <v>DMO</v>
      </c>
      <c r="P341" s="3" t="str">
        <f t="shared" si="28"/>
        <v>03</v>
      </c>
      <c r="Q341" t="str">
        <f t="shared" si="29"/>
        <v>w4</v>
      </c>
    </row>
    <row r="342" spans="1:17" x14ac:dyDescent="0.3">
      <c r="A342">
        <v>26</v>
      </c>
      <c r="B342" t="str">
        <f t="shared" si="25"/>
        <v>DMO</v>
      </c>
      <c r="C342" t="str">
        <f t="shared" si="30"/>
        <v>w14</v>
      </c>
      <c r="D342">
        <v>5</v>
      </c>
      <c r="E342">
        <v>14</v>
      </c>
      <c r="F342" t="str">
        <f t="shared" si="26"/>
        <v>DMOw14V07</v>
      </c>
      <c r="G342">
        <v>0.74277680400000001</v>
      </c>
      <c r="H342">
        <v>1.9999096000000001E-2</v>
      </c>
      <c r="I342">
        <v>2.0010191E-2</v>
      </c>
      <c r="J342">
        <v>0.1972101</v>
      </c>
      <c r="K342">
        <v>2.000381E-2</v>
      </c>
      <c r="L342" t="s">
        <v>291</v>
      </c>
      <c r="M342" t="s">
        <v>383</v>
      </c>
      <c r="O342" t="str">
        <f t="shared" si="27"/>
        <v>DMO</v>
      </c>
      <c r="P342" s="3" t="str">
        <f t="shared" si="28"/>
        <v>07</v>
      </c>
      <c r="Q342" t="str">
        <f t="shared" si="29"/>
        <v>w5</v>
      </c>
    </row>
    <row r="343" spans="1:17" x14ac:dyDescent="0.3">
      <c r="A343">
        <v>26</v>
      </c>
      <c r="B343" t="str">
        <f t="shared" si="25"/>
        <v>DMO</v>
      </c>
      <c r="C343" t="str">
        <f t="shared" si="30"/>
        <v>w14</v>
      </c>
      <c r="D343">
        <v>6</v>
      </c>
      <c r="E343">
        <v>14</v>
      </c>
      <c r="F343" t="str">
        <f t="shared" si="26"/>
        <v>DMOw14V11</v>
      </c>
      <c r="G343">
        <v>0.74277680400000001</v>
      </c>
      <c r="H343">
        <v>1.9999096000000001E-2</v>
      </c>
      <c r="I343">
        <v>2.0010191E-2</v>
      </c>
      <c r="J343">
        <v>0.1972101</v>
      </c>
      <c r="K343">
        <v>2.000381E-2</v>
      </c>
      <c r="L343" t="s">
        <v>291</v>
      </c>
      <c r="M343" t="s">
        <v>383</v>
      </c>
      <c r="O343" t="str">
        <f t="shared" si="27"/>
        <v>DMO</v>
      </c>
      <c r="P343" s="3">
        <f t="shared" si="28"/>
        <v>11</v>
      </c>
      <c r="Q343" t="str">
        <f t="shared" si="29"/>
        <v>w6</v>
      </c>
    </row>
    <row r="344" spans="1:17" x14ac:dyDescent="0.3">
      <c r="A344">
        <v>26</v>
      </c>
      <c r="B344" t="str">
        <f t="shared" ref="B344:B360" si="31">VLOOKUP(A344,$X$28:$Y$31,2,0)</f>
        <v>DMO</v>
      </c>
      <c r="C344" t="str">
        <f t="shared" si="30"/>
        <v>w14</v>
      </c>
      <c r="D344">
        <v>7</v>
      </c>
      <c r="E344">
        <v>14</v>
      </c>
      <c r="F344" t="str">
        <f t="shared" ref="F344:F360" si="32">B344&amp;C344&amp;"V"&amp;P344</f>
        <v>DMOw14V14</v>
      </c>
      <c r="G344">
        <v>0.74277680400000001</v>
      </c>
      <c r="H344">
        <v>1.9999096000000001E-2</v>
      </c>
      <c r="I344">
        <v>2.0010191E-2</v>
      </c>
      <c r="J344">
        <v>0.1972101</v>
      </c>
      <c r="K344">
        <v>2.000381E-2</v>
      </c>
      <c r="L344" t="s">
        <v>291</v>
      </c>
      <c r="O344" t="str">
        <f t="shared" ref="O344:O358" si="33">INDEX($Y$6:$Y$33,$A344,1)</f>
        <v>DMO</v>
      </c>
      <c r="P344" s="3">
        <f t="shared" ref="P344:P358" si="34">INDEX($AB$6:$AB$17,$D344,1)</f>
        <v>14</v>
      </c>
      <c r="Q344" t="str">
        <f t="shared" ref="Q344:Q358" si="35">"w"&amp;D344</f>
        <v>w7</v>
      </c>
    </row>
    <row r="345" spans="1:17" x14ac:dyDescent="0.3">
      <c r="A345">
        <v>26</v>
      </c>
      <c r="B345" t="str">
        <f t="shared" si="31"/>
        <v>DMO</v>
      </c>
      <c r="C345" t="str">
        <f t="shared" si="30"/>
        <v>w15</v>
      </c>
      <c r="D345">
        <v>1</v>
      </c>
      <c r="E345">
        <v>15</v>
      </c>
      <c r="F345" t="str">
        <f t="shared" si="32"/>
        <v>DMOw15V75</v>
      </c>
      <c r="G345">
        <v>1.9999202000000001E-2</v>
      </c>
      <c r="H345">
        <v>0.117841759</v>
      </c>
      <c r="I345">
        <v>2.0000005000000001E-2</v>
      </c>
      <c r="J345">
        <v>0.40826664099999999</v>
      </c>
      <c r="K345">
        <v>0.43389239299999999</v>
      </c>
      <c r="L345" t="s">
        <v>291</v>
      </c>
      <c r="M345" t="s">
        <v>383</v>
      </c>
      <c r="O345" t="str">
        <f t="shared" si="33"/>
        <v>DMO</v>
      </c>
      <c r="P345" s="3" t="str">
        <f t="shared" si="34"/>
        <v>75</v>
      </c>
      <c r="Q345" t="str">
        <f t="shared" si="35"/>
        <v>w1</v>
      </c>
    </row>
    <row r="346" spans="1:17" x14ac:dyDescent="0.3">
      <c r="A346">
        <v>26</v>
      </c>
      <c r="B346" t="str">
        <f t="shared" si="31"/>
        <v>DMO</v>
      </c>
      <c r="C346" t="str">
        <f t="shared" si="30"/>
        <v>w15</v>
      </c>
      <c r="D346">
        <v>2</v>
      </c>
      <c r="E346">
        <v>15</v>
      </c>
      <c r="F346" t="str">
        <f t="shared" si="32"/>
        <v>DMOw15V85</v>
      </c>
      <c r="G346">
        <v>2.0000492000000002E-2</v>
      </c>
      <c r="H346">
        <v>1.9999646999999999E-2</v>
      </c>
      <c r="I346">
        <v>7.6886380000000004E-2</v>
      </c>
      <c r="J346">
        <v>0.25125171699999999</v>
      </c>
      <c r="K346">
        <v>0.63186176400000005</v>
      </c>
      <c r="L346" t="s">
        <v>291</v>
      </c>
      <c r="M346" t="s">
        <v>383</v>
      </c>
      <c r="O346" t="str">
        <f t="shared" si="33"/>
        <v>DMO</v>
      </c>
      <c r="P346" s="3" t="str">
        <f t="shared" si="34"/>
        <v>85</v>
      </c>
      <c r="Q346" t="str">
        <f t="shared" si="35"/>
        <v>w2</v>
      </c>
    </row>
    <row r="347" spans="1:17" x14ac:dyDescent="0.3">
      <c r="A347">
        <v>26</v>
      </c>
      <c r="B347" t="str">
        <f t="shared" si="31"/>
        <v>DMO</v>
      </c>
      <c r="C347" t="str">
        <f t="shared" si="30"/>
        <v>w15</v>
      </c>
      <c r="D347">
        <v>3</v>
      </c>
      <c r="E347">
        <v>15</v>
      </c>
      <c r="F347" t="str">
        <f t="shared" si="32"/>
        <v>DMOw15V96</v>
      </c>
      <c r="G347">
        <v>0.48409768399999997</v>
      </c>
      <c r="H347">
        <v>1.9999247000000001E-2</v>
      </c>
      <c r="I347">
        <v>3.92647E-2</v>
      </c>
      <c r="J347">
        <v>1.9999286000000002E-2</v>
      </c>
      <c r="K347">
        <v>0.43663908299999998</v>
      </c>
      <c r="L347" t="s">
        <v>291</v>
      </c>
      <c r="M347" t="s">
        <v>383</v>
      </c>
      <c r="O347" t="str">
        <f t="shared" si="33"/>
        <v>DMO</v>
      </c>
      <c r="P347" s="3" t="str">
        <f t="shared" si="34"/>
        <v>96</v>
      </c>
      <c r="Q347" t="str">
        <f t="shared" si="35"/>
        <v>w3</v>
      </c>
    </row>
    <row r="348" spans="1:17" x14ac:dyDescent="0.3">
      <c r="A348">
        <v>26</v>
      </c>
      <c r="B348" t="str">
        <f t="shared" si="31"/>
        <v>DMO</v>
      </c>
      <c r="C348" t="str">
        <f t="shared" si="30"/>
        <v>w15</v>
      </c>
      <c r="D348">
        <v>4</v>
      </c>
      <c r="E348">
        <v>15</v>
      </c>
      <c r="F348" t="str">
        <f t="shared" si="32"/>
        <v>DMOw15V03</v>
      </c>
      <c r="G348">
        <v>2.2568797000000002E-2</v>
      </c>
      <c r="H348">
        <v>1.9999389999999999E-2</v>
      </c>
      <c r="I348">
        <v>0.20004243699999999</v>
      </c>
      <c r="J348">
        <v>0.42131303199999998</v>
      </c>
      <c r="K348">
        <v>0.33607634400000003</v>
      </c>
      <c r="L348" t="s">
        <v>291</v>
      </c>
      <c r="M348" t="s">
        <v>383</v>
      </c>
      <c r="O348" t="str">
        <f t="shared" si="33"/>
        <v>DMO</v>
      </c>
      <c r="P348" s="3" t="str">
        <f t="shared" si="34"/>
        <v>03</v>
      </c>
      <c r="Q348" t="str">
        <f t="shared" si="35"/>
        <v>w4</v>
      </c>
    </row>
    <row r="349" spans="1:17" x14ac:dyDescent="0.3">
      <c r="A349">
        <v>26</v>
      </c>
      <c r="B349" t="str">
        <f t="shared" si="31"/>
        <v>DMO</v>
      </c>
      <c r="C349" t="str">
        <f t="shared" si="30"/>
        <v>w15</v>
      </c>
      <c r="D349">
        <v>5</v>
      </c>
      <c r="E349">
        <v>15</v>
      </c>
      <c r="F349" t="str">
        <f t="shared" si="32"/>
        <v>DMOw15V07</v>
      </c>
      <c r="G349">
        <v>0.482510781</v>
      </c>
      <c r="H349">
        <v>2.0000917E-2</v>
      </c>
      <c r="I349">
        <v>3.1965899999999998E-2</v>
      </c>
      <c r="J349">
        <v>2.0063141999999999E-2</v>
      </c>
      <c r="K349">
        <v>0.44545926000000002</v>
      </c>
      <c r="L349" t="s">
        <v>291</v>
      </c>
      <c r="M349" t="s">
        <v>383</v>
      </c>
      <c r="O349" t="str">
        <f t="shared" si="33"/>
        <v>DMO</v>
      </c>
      <c r="P349" s="3" t="str">
        <f t="shared" si="34"/>
        <v>07</v>
      </c>
      <c r="Q349" t="str">
        <f t="shared" si="35"/>
        <v>w5</v>
      </c>
    </row>
    <row r="350" spans="1:17" x14ac:dyDescent="0.3">
      <c r="A350">
        <v>26</v>
      </c>
      <c r="B350" t="str">
        <f t="shared" si="31"/>
        <v>DMO</v>
      </c>
      <c r="C350" t="str">
        <f t="shared" si="30"/>
        <v>w15</v>
      </c>
      <c r="D350">
        <v>6</v>
      </c>
      <c r="E350">
        <v>15</v>
      </c>
      <c r="F350" t="str">
        <f t="shared" si="32"/>
        <v>DMOw15V11</v>
      </c>
      <c r="G350">
        <v>0.482510781</v>
      </c>
      <c r="H350">
        <v>2.0000917E-2</v>
      </c>
      <c r="I350">
        <v>3.1965899999999998E-2</v>
      </c>
      <c r="J350">
        <v>2.0063141999999999E-2</v>
      </c>
      <c r="K350">
        <v>0.44545926000000002</v>
      </c>
      <c r="L350" t="s">
        <v>291</v>
      </c>
      <c r="M350" t="s">
        <v>383</v>
      </c>
      <c r="O350" t="str">
        <f t="shared" si="33"/>
        <v>DMO</v>
      </c>
      <c r="P350" s="3">
        <f t="shared" si="34"/>
        <v>11</v>
      </c>
      <c r="Q350" t="str">
        <f t="shared" si="35"/>
        <v>w6</v>
      </c>
    </row>
    <row r="351" spans="1:17" x14ac:dyDescent="0.3">
      <c r="A351">
        <v>26</v>
      </c>
      <c r="B351" t="str">
        <f t="shared" si="31"/>
        <v>DMO</v>
      </c>
      <c r="C351" t="str">
        <f t="shared" si="30"/>
        <v>w15</v>
      </c>
      <c r="D351">
        <v>7</v>
      </c>
      <c r="E351">
        <v>15</v>
      </c>
      <c r="F351" t="str">
        <f t="shared" si="32"/>
        <v>DMOw15V14</v>
      </c>
      <c r="G351">
        <v>0.482510781</v>
      </c>
      <c r="H351">
        <v>2.0000917E-2</v>
      </c>
      <c r="I351">
        <v>3.1965899999999998E-2</v>
      </c>
      <c r="J351">
        <v>2.0063141999999999E-2</v>
      </c>
      <c r="K351">
        <v>0.44545926000000002</v>
      </c>
      <c r="L351" t="s">
        <v>291</v>
      </c>
      <c r="O351" t="str">
        <f t="shared" si="33"/>
        <v>DMO</v>
      </c>
      <c r="P351" s="3">
        <f t="shared" si="34"/>
        <v>14</v>
      </c>
      <c r="Q351" t="str">
        <f t="shared" si="35"/>
        <v>w7</v>
      </c>
    </row>
    <row r="352" spans="1:17" x14ac:dyDescent="0.3">
      <c r="A352">
        <v>26</v>
      </c>
      <c r="B352" t="str">
        <f t="shared" si="31"/>
        <v>DMO</v>
      </c>
      <c r="C352" t="str">
        <f t="shared" si="30"/>
        <v>w16</v>
      </c>
      <c r="D352">
        <v>1</v>
      </c>
      <c r="E352">
        <v>16</v>
      </c>
      <c r="F352" t="str">
        <f t="shared" si="32"/>
        <v>DMOw16V75</v>
      </c>
      <c r="G352">
        <v>0.150686656</v>
      </c>
      <c r="H352">
        <v>1.9999304999999998E-2</v>
      </c>
      <c r="I352">
        <v>0.75</v>
      </c>
      <c r="J352">
        <v>1.9999159999999998E-2</v>
      </c>
      <c r="K352">
        <v>5.9314879000000001E-2</v>
      </c>
      <c r="L352" t="s">
        <v>291</v>
      </c>
      <c r="M352" t="s">
        <v>383</v>
      </c>
      <c r="O352" t="str">
        <f t="shared" si="33"/>
        <v>DMO</v>
      </c>
      <c r="P352" s="3" t="str">
        <f t="shared" si="34"/>
        <v>75</v>
      </c>
      <c r="Q352" t="str">
        <f t="shared" si="35"/>
        <v>w1</v>
      </c>
    </row>
    <row r="353" spans="1:17" x14ac:dyDescent="0.3">
      <c r="A353">
        <v>26</v>
      </c>
      <c r="B353" t="str">
        <f t="shared" si="31"/>
        <v>DMO</v>
      </c>
      <c r="C353" t="str">
        <f t="shared" si="30"/>
        <v>w16</v>
      </c>
      <c r="D353">
        <v>2</v>
      </c>
      <c r="E353">
        <v>16</v>
      </c>
      <c r="F353" t="str">
        <f t="shared" si="32"/>
        <v>DMOw16V85</v>
      </c>
      <c r="G353">
        <v>0.16280742400000001</v>
      </c>
      <c r="H353">
        <v>0.24185711300000001</v>
      </c>
      <c r="I353">
        <v>0.10291542300000001</v>
      </c>
      <c r="J353">
        <v>0.201911232</v>
      </c>
      <c r="K353">
        <v>0.29050880699999998</v>
      </c>
      <c r="L353" t="s">
        <v>291</v>
      </c>
      <c r="M353" t="s">
        <v>383</v>
      </c>
      <c r="O353" t="str">
        <f t="shared" si="33"/>
        <v>DMO</v>
      </c>
      <c r="P353" s="3" t="str">
        <f t="shared" si="34"/>
        <v>85</v>
      </c>
      <c r="Q353" t="str">
        <f t="shared" si="35"/>
        <v>w2</v>
      </c>
    </row>
    <row r="354" spans="1:17" x14ac:dyDescent="0.3">
      <c r="A354">
        <v>26</v>
      </c>
      <c r="B354" t="str">
        <f t="shared" si="31"/>
        <v>DMO</v>
      </c>
      <c r="C354" t="str">
        <f t="shared" si="30"/>
        <v>w16</v>
      </c>
      <c r="D354">
        <v>3</v>
      </c>
      <c r="E354">
        <v>16</v>
      </c>
      <c r="F354" t="str">
        <f t="shared" si="32"/>
        <v>DMOw16V96</v>
      </c>
      <c r="G354">
        <v>7.2954191000000002E-2</v>
      </c>
      <c r="H354">
        <v>0.13704765899999999</v>
      </c>
      <c r="I354">
        <v>0.74999986799999996</v>
      </c>
      <c r="J354">
        <v>1.999911E-2</v>
      </c>
      <c r="K354">
        <v>1.9999171E-2</v>
      </c>
      <c r="L354" t="s">
        <v>291</v>
      </c>
      <c r="M354" t="s">
        <v>383</v>
      </c>
      <c r="O354" t="str">
        <f t="shared" si="33"/>
        <v>DMO</v>
      </c>
      <c r="P354" s="3" t="str">
        <f t="shared" si="34"/>
        <v>96</v>
      </c>
      <c r="Q354" t="str">
        <f t="shared" si="35"/>
        <v>w3</v>
      </c>
    </row>
    <row r="355" spans="1:17" x14ac:dyDescent="0.3">
      <c r="A355">
        <v>26</v>
      </c>
      <c r="B355" t="str">
        <f t="shared" si="31"/>
        <v>DMO</v>
      </c>
      <c r="C355" t="str">
        <f t="shared" si="30"/>
        <v>w16</v>
      </c>
      <c r="D355">
        <v>4</v>
      </c>
      <c r="E355">
        <v>16</v>
      </c>
      <c r="F355" t="str">
        <f t="shared" si="32"/>
        <v>DMOw16V03</v>
      </c>
      <c r="G355">
        <v>0.12796769299999999</v>
      </c>
      <c r="H355">
        <v>1.9999341E-2</v>
      </c>
      <c r="I355">
        <v>0.75</v>
      </c>
      <c r="J355">
        <v>1.9998999999999999E-2</v>
      </c>
      <c r="K355">
        <v>8.2033966E-2</v>
      </c>
      <c r="L355" t="s">
        <v>291</v>
      </c>
      <c r="M355" t="s">
        <v>383</v>
      </c>
      <c r="O355" t="str">
        <f t="shared" si="33"/>
        <v>DMO</v>
      </c>
      <c r="P355" s="3" t="str">
        <f t="shared" si="34"/>
        <v>03</v>
      </c>
      <c r="Q355" t="str">
        <f t="shared" si="35"/>
        <v>w4</v>
      </c>
    </row>
    <row r="356" spans="1:17" x14ac:dyDescent="0.3">
      <c r="A356">
        <v>26</v>
      </c>
      <c r="B356" t="str">
        <f t="shared" si="31"/>
        <v>DMO</v>
      </c>
      <c r="C356" t="str">
        <f t="shared" si="30"/>
        <v>w16</v>
      </c>
      <c r="D356">
        <v>5</v>
      </c>
      <c r="E356">
        <v>16</v>
      </c>
      <c r="F356" t="str">
        <f t="shared" si="32"/>
        <v>DMOw16V07</v>
      </c>
      <c r="G356">
        <v>0.13344692399999999</v>
      </c>
      <c r="H356">
        <v>0.16517653600000001</v>
      </c>
      <c r="I356">
        <v>0.65790035700000005</v>
      </c>
      <c r="J356">
        <v>2.347575E-2</v>
      </c>
      <c r="K356">
        <v>2.0000431999999999E-2</v>
      </c>
      <c r="L356" t="s">
        <v>291</v>
      </c>
      <c r="M356" t="s">
        <v>383</v>
      </c>
      <c r="O356" t="str">
        <f t="shared" si="33"/>
        <v>DMO</v>
      </c>
      <c r="P356" s="3" t="str">
        <f t="shared" si="34"/>
        <v>07</v>
      </c>
      <c r="Q356" t="str">
        <f t="shared" si="35"/>
        <v>w5</v>
      </c>
    </row>
    <row r="357" spans="1:17" x14ac:dyDescent="0.3">
      <c r="A357">
        <v>26</v>
      </c>
      <c r="B357" t="str">
        <f t="shared" si="31"/>
        <v>DMO</v>
      </c>
      <c r="C357" t="str">
        <f t="shared" si="30"/>
        <v>w16</v>
      </c>
      <c r="D357">
        <v>6</v>
      </c>
      <c r="E357">
        <v>16</v>
      </c>
      <c r="F357" t="str">
        <f t="shared" si="32"/>
        <v>DMOw16V11</v>
      </c>
      <c r="G357">
        <v>0.13344692399999999</v>
      </c>
      <c r="H357">
        <v>0.16517653600000001</v>
      </c>
      <c r="I357">
        <v>0.65790035700000005</v>
      </c>
      <c r="J357">
        <v>2.347575E-2</v>
      </c>
      <c r="K357">
        <v>2.0000431999999999E-2</v>
      </c>
      <c r="L357" t="s">
        <v>291</v>
      </c>
      <c r="M357" t="s">
        <v>383</v>
      </c>
      <c r="O357" t="str">
        <f t="shared" si="33"/>
        <v>DMO</v>
      </c>
      <c r="P357" s="3">
        <f t="shared" si="34"/>
        <v>11</v>
      </c>
      <c r="Q357" t="str">
        <f t="shared" si="35"/>
        <v>w6</v>
      </c>
    </row>
    <row r="358" spans="1:17" x14ac:dyDescent="0.3">
      <c r="A358">
        <v>26</v>
      </c>
      <c r="B358" t="str">
        <f t="shared" si="31"/>
        <v>DMO</v>
      </c>
      <c r="C358" t="str">
        <f t="shared" si="30"/>
        <v>w16</v>
      </c>
      <c r="D358">
        <v>7</v>
      </c>
      <c r="E358">
        <v>16</v>
      </c>
      <c r="F358" t="str">
        <f t="shared" si="32"/>
        <v>DMOw16V14</v>
      </c>
      <c r="G358">
        <v>0.13344692399999999</v>
      </c>
      <c r="H358">
        <v>0.16517653600000001</v>
      </c>
      <c r="I358">
        <v>0.65790035700000005</v>
      </c>
      <c r="J358">
        <v>2.347575E-2</v>
      </c>
      <c r="K358">
        <v>2.0000431999999999E-2</v>
      </c>
      <c r="L358" t="s">
        <v>291</v>
      </c>
      <c r="O358" t="str">
        <f t="shared" si="33"/>
        <v>DMO</v>
      </c>
      <c r="P358" s="3">
        <f t="shared" si="34"/>
        <v>14</v>
      </c>
      <c r="Q358" t="str">
        <f t="shared" si="35"/>
        <v>w7</v>
      </c>
    </row>
    <row r="359" spans="1:17" x14ac:dyDescent="0.3">
      <c r="A359" t="s">
        <v>384</v>
      </c>
      <c r="B359" t="e">
        <f t="shared" si="31"/>
        <v>#N/A</v>
      </c>
      <c r="F359" t="e">
        <f t="shared" si="32"/>
        <v>#N/A</v>
      </c>
    </row>
    <row r="360" spans="1:17" x14ac:dyDescent="0.3">
      <c r="A360">
        <v>-99</v>
      </c>
      <c r="B360" t="e">
        <f t="shared" si="31"/>
        <v>#N/A</v>
      </c>
      <c r="D360">
        <v>-99</v>
      </c>
      <c r="E360">
        <v>-99</v>
      </c>
      <c r="F360" t="e">
        <f t="shared" si="32"/>
        <v>#N/A</v>
      </c>
      <c r="G360">
        <v>-1</v>
      </c>
      <c r="H360">
        <v>-1</v>
      </c>
      <c r="I360">
        <v>-1</v>
      </c>
      <c r="J360">
        <v>-1</v>
      </c>
      <c r="K360"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Savings &amp; Thermostat Weighting</vt:lpstr>
      <vt:lpstr>DEER Thermostat Weights</vt:lpstr>
    </vt:vector>
  </TitlesOfParts>
  <Company>PECI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Hinkle</dc:creator>
  <cp:lastModifiedBy>Pineda, Carlos A</cp:lastModifiedBy>
  <dcterms:created xsi:type="dcterms:W3CDTF">2015-11-13T18:43:06Z</dcterms:created>
  <dcterms:modified xsi:type="dcterms:W3CDTF">2018-05-23T16:23:50Z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1520449030</vt:i4>
  </property>
  <property fmtid="{D5CDD505-2E9C-101B-9397-08002B2CF9AE}" pid="3" name="_NewReviewCycle">
    <vt:lpwstr/>
  </property>
  <property fmtid="{D5CDD505-2E9C-101B-9397-08002B2CF9AE}" pid="4" name="_EmailSubject">
    <vt:lpwstr>Previous Statewide Example</vt:lpwstr>
  </property>
  <property fmtid="{D5CDD505-2E9C-101B-9397-08002B2CF9AE}" pid="5" name="_AuthorEmail">
    <vt:lpwstr>mary.hinkle@clearesult.com</vt:lpwstr>
  </property>
  <property fmtid="{D5CDD505-2E9C-101B-9397-08002B2CF9AE}" pid="6" name="_AuthorEmailDisplayName">
    <vt:lpwstr>Mary Hinkle</vt:lpwstr>
  </property>
  <property fmtid="{D5CDD505-2E9C-101B-9397-08002B2CF9AE}" pid="7" name="_ReviewingToolsShownOnce">
    <vt:lpwstr/>
  </property>
</Properties>
</file>